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a.golawska\ezdpuw\20171121170043075\"/>
    </mc:Choice>
  </mc:AlternateContent>
  <bookViews>
    <workbookView xWindow="0" yWindow="0" windowWidth="9570" windowHeight="6960" tabRatio="769"/>
  </bookViews>
  <sheets>
    <sheet name="Informacje ogólne" sheetId="2" r:id="rId1"/>
    <sheet name="Kryteria horyzontalne" sheetId="95" r:id="rId2"/>
    <sheet name="Kryteria dla 9.1 dodat.formalne" sheetId="105" r:id="rId3"/>
    <sheet name="Kryteria dla 9.1 meryt. I stop." sheetId="106" r:id="rId4"/>
    <sheet name="Kryteria 9.1 nowe CU" sheetId="111" r:id="rId5"/>
    <sheet name="Kryteria dla 9.1 lądowiska" sheetId="112" r:id="rId6"/>
    <sheet name="Kryteria dla 9.1 nowe SOR" sheetId="121" r:id="rId7"/>
    <sheet name="Kryteria dla 9.2-dod.form" sheetId="96" r:id="rId8"/>
    <sheet name="Kryteria dla 9.2 mer bez psych" sheetId="97" r:id="rId9"/>
    <sheet name="Kryteria dla 9.2 ch.nowotw" sheetId="113" r:id="rId10"/>
    <sheet name="Kryteria dla 9.2 prokreacja" sheetId="114" r:id="rId11"/>
    <sheet name="POIiŚ.9.P.97" sheetId="115" r:id="rId12"/>
    <sheet name="POIiŚ.9.P.98" sheetId="116" r:id="rId13"/>
    <sheet name="POIiŚ.9.P.99" sheetId="118" r:id="rId14"/>
    <sheet name="POIiŚ.9.P.100" sheetId="119" r:id="rId15"/>
    <sheet name="POIiŚ.9.P.101" sheetId="120" r:id="rId16"/>
    <sheet name="POIiŚ.9.P.102" sheetId="124" r:id="rId17"/>
    <sheet name="POIiŚ.9.P.103" sheetId="125" r:id="rId18"/>
    <sheet name="POIiŚ.9.P.105" sheetId="127" r:id="rId19"/>
    <sheet name="Planowane działania" sheetId="108" r:id="rId20"/>
    <sheet name="ZAŁ. 1" sheetId="104"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__xlnm._FilterDatabase" localSheetId="6">#REF!</definedName>
    <definedName name="___xlnm._FilterDatabase" localSheetId="9">#REF!</definedName>
    <definedName name="___xlnm._FilterDatabase">#REF!</definedName>
    <definedName name="___xlnm._FilterDatabase_0" localSheetId="6">#REF!</definedName>
    <definedName name="___xlnm._FilterDatabase_0" localSheetId="9">#REF!</definedName>
    <definedName name="___xlnm._FilterDatabase_0">#REF!</definedName>
    <definedName name="___xlnm._FilterDatabase_0_0" localSheetId="6">#REF!</definedName>
    <definedName name="___xlnm._FilterDatabase_0_0" localSheetId="9">#REF!</definedName>
    <definedName name="___xlnm._FilterDatabase_0_0">#REF!</definedName>
    <definedName name="___xlnm._FilterDatabase_0_0_0" localSheetId="9">#REF!</definedName>
    <definedName name="___xlnm._FilterDatabase_0_0_0">#REF!</definedName>
    <definedName name="___xlnm._FilterDatabase_0_0_0_0" localSheetId="9">#REF!</definedName>
    <definedName name="___xlnm._FilterDatabase_0_0_0_0">#REF!</definedName>
    <definedName name="___xlnm._FilterDatabase_0_0_0_0_0" localSheetId="9">#REF!</definedName>
    <definedName name="___xlnm._FilterDatabase_0_0_0_0_0">#REF!</definedName>
    <definedName name="___xlnm._FilterDatabase_1" localSheetId="9">#REF!</definedName>
    <definedName name="___xlnm._FilterDatabase_1">#REF!</definedName>
    <definedName name="___xlnm.Print_Area_0" localSheetId="9">#REF!</definedName>
    <definedName name="___xlnm.Print_Area_0">#REF!</definedName>
    <definedName name="___xlnm.Print_Area_0_0" localSheetId="9">#REF!</definedName>
    <definedName name="___xlnm.Print_Area_0_0">#REF!</definedName>
    <definedName name="___xlnm.Print_Area_0_0_0" localSheetId="9">#REF!</definedName>
    <definedName name="___xlnm.Print_Area_0_0_0">#REF!</definedName>
    <definedName name="___xlnm.Print_Area_0_0_0_0" localSheetId="9">#REF!</definedName>
    <definedName name="___xlnm.Print_Area_0_0_0_0">#REF!</definedName>
    <definedName name="___xlnm.Print_Area_0_0_0_0_0" localSheetId="9">#REF!</definedName>
    <definedName name="___xlnm.Print_Area_0_0_0_0_0">#REF!</definedName>
    <definedName name="___xlnm.Print_Area_1" localSheetId="9">#REF!</definedName>
    <definedName name="___xlnm.Print_Area_1">#REF!</definedName>
    <definedName name="___xlnm.Print_Area_2" localSheetId="9">#REF!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FilterDatabase_0" localSheetId="14">POIiŚ.9.P.100!$N$1:$N$172</definedName>
    <definedName name="_xlnm._FilterDatabase" localSheetId="14">POIiŚ.9.P.100!$N$1:$N$172</definedName>
    <definedName name="_xlnm._FilterDatabase" localSheetId="15" hidden="1">POIiŚ.9.P.101!$N$1:$N$169</definedName>
    <definedName name="_xlnm._FilterDatabase" localSheetId="16" hidden="1">POIiŚ.9.P.102!$N$1:$N$175</definedName>
    <definedName name="_xlnm._FilterDatabase" localSheetId="17" hidden="1">POIiŚ.9.P.103!$N$1:$N$172</definedName>
    <definedName name="_xlnm._FilterDatabase" localSheetId="18" hidden="1">POIiŚ.9.P.105!$N$1:$N$177</definedName>
    <definedName name="_xlnm._FilterDatabase" localSheetId="11" hidden="1">POIiŚ.9.P.97!$N$1:$N$175</definedName>
    <definedName name="_xlnm._FilterDatabase" localSheetId="12" hidden="1">POIiŚ.9.P.98!$N$1:$N$174</definedName>
    <definedName name="_xlnm._FilterDatabase" localSheetId="13" hidden="1">POIiŚ.9.P.99!$N$1:$N$169</definedName>
    <definedName name="_xlnm._FilterDatabase" localSheetId="20" hidden="1">'ZAŁ. 1'!$B$1:$B$339</definedName>
    <definedName name="_ftn1" localSheetId="7">'Kryteria dla 9.2-dod.form'!$E$15</definedName>
    <definedName name="_ftn2" localSheetId="7">'Kryteria dla 9.2-dod.form'!$E$14</definedName>
    <definedName name="_ftn3" localSheetId="7">'Kryteria dla 9.2-dod.form'!$E$15</definedName>
    <definedName name="_ftnref1" localSheetId="7">'Kryteria dla 9.2-dod.form'!$E$12</definedName>
    <definedName name="a">'[2]Informacje ogólne'!$K$123:$K$126</definedName>
    <definedName name="CT" localSheetId="2">'[3]Informacje ogólne'!$K$125:$K$128</definedName>
    <definedName name="CT" localSheetId="5">'[3]Informacje ogólne'!$K$125:$K$128</definedName>
    <definedName name="CT" localSheetId="3">'[3]Informacje ogólne'!$K$125:$K$128</definedName>
    <definedName name="CT" localSheetId="6">'[4]Informacje ogólne'!$K$124:$K$127</definedName>
    <definedName name="CT" localSheetId="9">'[3]Informacje ogólne'!$K$125:$K$128</definedName>
    <definedName name="CT" localSheetId="8">'[3]Informacje ogólne'!$K$125:$K$128</definedName>
    <definedName name="CT" localSheetId="7">'[3]Informacje ogólne'!$K$125:$K$128</definedName>
    <definedName name="CT" localSheetId="1">'[3]Informacje ogólne'!$K$125:$K$128</definedName>
    <definedName name="CT" localSheetId="14">"#REF!4'informacje ogólne'![.$K$119:.$K$122]"</definedName>
    <definedName name="CT" localSheetId="15">'[5]Informacje ogólne'!$K$119:$K$122</definedName>
    <definedName name="CT" localSheetId="16">'[6]Informacje ogólne'!$K$119:$K$122</definedName>
    <definedName name="CT" localSheetId="18">'[6]Informacje ogólne'!$K$119:$K$122</definedName>
    <definedName name="CT" localSheetId="11">'[7]Informacje ogólne'!$K$119:$K$122</definedName>
    <definedName name="CT" localSheetId="12">'[6]Informacje ogólne'!$K$119:$K$122</definedName>
    <definedName name="CT" localSheetId="13">'[8]Informacje ogólne'!$K$119:$K$122</definedName>
    <definedName name="CT">'Informacje ogólne'!#REF!</definedName>
    <definedName name="d">'[9]Informacje ogólne'!$K$124:$K$160</definedName>
    <definedName name="e">[10]SLOWNIKI!$E$2:$E$380</definedName>
    <definedName name="ee">[10]SLOWNIKI!$E$2:$E$380</definedName>
    <definedName name="f">[10]SLOWNIKI!$E$2:$F$380</definedName>
    <definedName name="fundusz" localSheetId="4">#REF!</definedName>
    <definedName name="fundusz" localSheetId="2">[3]Konkurs!$N$58:$N$59</definedName>
    <definedName name="fundusz" localSheetId="5">[3]Konkurs!$N$58:$N$59</definedName>
    <definedName name="fundusz" localSheetId="3">[3]Konkurs!$N$58:$N$59</definedName>
    <definedName name="fundusz" localSheetId="6">'[4]Konkurs POIiŚ.9.K.7'!$N$61:$N$62</definedName>
    <definedName name="fundusz" localSheetId="9">[3]Konkurs!$N$58:$N$59</definedName>
    <definedName name="fundusz" localSheetId="8">[3]Konkurs!$N$58:$N$59</definedName>
    <definedName name="fundusz" localSheetId="7">[3]Konkurs!$N$58:$N$59</definedName>
    <definedName name="fundusz" localSheetId="1">[3]Konkurs!$N$58:$N$59</definedName>
    <definedName name="fundusz" localSheetId="19">#REF!</definedName>
    <definedName name="fundusz" localSheetId="14">"#REF!4konkurs![.$N$58:.$N$59]"</definedName>
    <definedName name="fundusz" localSheetId="15">[5]Konkurs!$N$58:$N$59</definedName>
    <definedName name="fundusz" localSheetId="16">[6]Konkurs!$N$58:$N$59</definedName>
    <definedName name="fundusz" localSheetId="17">[11]Konkurs!$N$58:$N$59</definedName>
    <definedName name="fundusz" localSheetId="18">[6]Konkurs!$N$58:$N$59</definedName>
    <definedName name="fundusz" localSheetId="11">[7]Konkurs!$N$58:$N$59</definedName>
    <definedName name="fundusz" localSheetId="12">[6]Konkurs!$N$58:$N$59</definedName>
    <definedName name="fundusz" localSheetId="13">[8]Konkurs!$N$58:$N$59</definedName>
    <definedName name="fundusz" localSheetId="20">#REF!</definedName>
    <definedName name="fundusz">#REF!</definedName>
    <definedName name="g">'[9]Informacje ogólne'!$K$119:$K$122</definedName>
    <definedName name="h">'[9]Informacje ogólne'!$K$99:$K$116</definedName>
    <definedName name="j">'[9]Informacje ogólne'!$N$106:$N$111</definedName>
    <definedName name="_xlnm.Criteria" localSheetId="6">#REF!</definedName>
    <definedName name="_xlnm.Criteria" localSheetId="9">#REF!</definedName>
    <definedName name="_xlnm.Criteria" localSheetId="19">#REF!</definedName>
    <definedName name="_xlnm.Criteria" localSheetId="20">#REF!</definedName>
    <definedName name="_xlnm.Criteria">#REF!</definedName>
    <definedName name="lata" localSheetId="14">"#REF!5słownik![.$B$2:.$B$10]"</definedName>
    <definedName name="lata" localSheetId="15">[12]słownik!$B$2:$B$10</definedName>
    <definedName name="lata" localSheetId="17">[13]słownik!$B$2:$B$10</definedName>
    <definedName name="lata" localSheetId="11">[14]słownik!$B$2:$B$10</definedName>
    <definedName name="lata" localSheetId="13">[15]słownik!$B$2:$B$10</definedName>
    <definedName name="lata">[16]słownik!$B$2:$B$10</definedName>
    <definedName name="miesiąceKwartały" localSheetId="14">"#REF!5słownik![.$D$2:.$D$17]"</definedName>
    <definedName name="miesiąceKwartały" localSheetId="15">[12]słownik!$D$2:$D$17</definedName>
    <definedName name="miesiąceKwartały" localSheetId="17">[13]słownik!$D$2:$D$17</definedName>
    <definedName name="miesiąceKwartały" localSheetId="11">[14]słownik!$D$2:$D$17</definedName>
    <definedName name="miesiąceKwartały" localSheetId="13">[15]słownik!$D$2:$D$17</definedName>
    <definedName name="miesiąceKwartały">[16]słownik!$D$2:$D$17</definedName>
    <definedName name="narzedzia_PP_cale" localSheetId="2">'[3]Informacje ogólne'!$M$130:$M$166</definedName>
    <definedName name="narzedzia_PP_cale" localSheetId="5">'[3]Informacje ogólne'!$M$130:$M$166</definedName>
    <definedName name="narzedzia_PP_cale" localSheetId="3">'[3]Informacje ogólne'!$M$130:$M$166</definedName>
    <definedName name="narzedzia_PP_cale" localSheetId="6">'[4]Informacje ogólne'!$M$129:$M$165</definedName>
    <definedName name="narzedzia_PP_cale" localSheetId="9">'[3]Informacje ogólne'!$M$130:$M$166</definedName>
    <definedName name="narzedzia_PP_cale" localSheetId="8">'[3]Informacje ogólne'!$M$130:$M$166</definedName>
    <definedName name="narzedzia_PP_cale" localSheetId="7">'[3]Informacje ogólne'!$M$130:$M$166</definedName>
    <definedName name="narzedzia_PP_cale" localSheetId="1">'[3]Informacje ogólne'!$M$130:$M$166</definedName>
    <definedName name="narzedzia_PP_cale" localSheetId="14">"#REF!4'informacje ogólne'![.$M$124:.$M$160]"</definedName>
    <definedName name="narzedzia_PP_cale" localSheetId="15">'[5]Informacje ogólne'!$M$124:$M$160</definedName>
    <definedName name="narzedzia_PP_cale" localSheetId="16">'[6]Informacje ogólne'!$M$124:$M$160</definedName>
    <definedName name="narzedzia_PP_cale" localSheetId="18">'[6]Informacje ogólne'!$M$124:$M$160</definedName>
    <definedName name="narzedzia_PP_cale" localSheetId="11">'[7]Informacje ogólne'!$M$124:$M$160</definedName>
    <definedName name="narzedzia_PP_cale" localSheetId="12">'[6]Informacje ogólne'!$M$124:$M$160</definedName>
    <definedName name="narzedzia_PP_cale" localSheetId="13">'[8]Informacje ogólne'!$M$124:$M$160</definedName>
    <definedName name="narzedzia_PP_cale">'Informacje ogólne'!#REF!</definedName>
    <definedName name="_xlnm.Print_Area" localSheetId="0">'Informacje ogólne'!$A$1:$J$32</definedName>
    <definedName name="_xlnm.Print_Area" localSheetId="4">'Kryteria 9.1 nowe CU'!$A$1:$F$25</definedName>
    <definedName name="_xlnm.Print_Area" localSheetId="2">'Kryteria dla 9.1 dodat.formalne'!$A$1:$E$12</definedName>
    <definedName name="_xlnm.Print_Area" localSheetId="5">'Kryteria dla 9.1 lądowiska'!$A$1:$E$22</definedName>
    <definedName name="_xlnm.Print_Area" localSheetId="3">'Kryteria dla 9.1 meryt. I stop.'!$A$1:$E$19</definedName>
    <definedName name="_xlnm.Print_Area" localSheetId="6">'Kryteria dla 9.1 nowe SOR'!$A$1:$E$26</definedName>
    <definedName name="_xlnm.Print_Area" localSheetId="9">'Kryteria dla 9.2 ch.nowotw'!$A$1:$E$14</definedName>
    <definedName name="_xlnm.Print_Area" localSheetId="8">'Kryteria dla 9.2 mer bez psych'!$A$1:$E$34</definedName>
    <definedName name="_xlnm.Print_Area" localSheetId="7">'Kryteria dla 9.2-dod.form'!$A$1:$E$20</definedName>
    <definedName name="_xlnm.Print_Area" localSheetId="1">'Kryteria horyzontalne'!$A$1:$E$31</definedName>
    <definedName name="_xlnm.Print_Area" localSheetId="19">'Planowane działania'!$A$1:$I$7</definedName>
    <definedName name="_xlnm.Print_Area" localSheetId="14">POIiŚ.9.P.100!$A$1:$L$61</definedName>
    <definedName name="_xlnm.Print_Area" localSheetId="15">POIiŚ.9.P.101!$A$1:$L$65</definedName>
    <definedName name="_xlnm.Print_Area" localSheetId="16">POIiŚ.9.P.102!$A$1:$L$64</definedName>
    <definedName name="_xlnm.Print_Area" localSheetId="17">POIiŚ.9.P.103!$A$1:$L$61</definedName>
    <definedName name="_xlnm.Print_Area" localSheetId="18">POIiŚ.9.P.105!$A$1:$L$66</definedName>
    <definedName name="_xlnm.Print_Area" localSheetId="11">POIiŚ.9.P.97!$A$1:$L$64</definedName>
    <definedName name="_xlnm.Print_Area" localSheetId="13">POIiŚ.9.P.99!$A$1:$L$58</definedName>
    <definedName name="_xlnm.Print_Area" localSheetId="20">'ZAŁ. 1'!$A$1:$N$340</definedName>
    <definedName name="PI" localSheetId="2">'[3]Informacje ogólne'!$N$105:$N$110</definedName>
    <definedName name="PI" localSheetId="5">'[3]Informacje ogólne'!$N$105:$N$110</definedName>
    <definedName name="PI" localSheetId="3">'[3]Informacje ogólne'!$N$105:$N$110</definedName>
    <definedName name="PI" localSheetId="6">'[4]Informacje ogólne'!$N$104:$N$109</definedName>
    <definedName name="PI" localSheetId="9">'[3]Informacje ogólne'!$N$105:$N$110</definedName>
    <definedName name="PI" localSheetId="8">'[3]Informacje ogólne'!$N$105:$N$110</definedName>
    <definedName name="PI" localSheetId="7">'[3]Informacje ogólne'!$N$105:$N$110</definedName>
    <definedName name="PI" localSheetId="1">'[3]Informacje ogólne'!$N$105:$N$110</definedName>
    <definedName name="PI" localSheetId="14">"#REF!4'informacje ogólne'![.$N$99:.$N$104]"</definedName>
    <definedName name="PI" localSheetId="15">'[5]Informacje ogólne'!$N$99:$N$104</definedName>
    <definedName name="PI" localSheetId="16">'[6]Informacje ogólne'!$N$99:$N$104</definedName>
    <definedName name="PI" localSheetId="18">'[6]Informacje ogólne'!$N$99:$N$104</definedName>
    <definedName name="PI" localSheetId="11">'[7]Informacje ogólne'!$N$99:$N$104</definedName>
    <definedName name="PI" localSheetId="12">'[6]Informacje ogólne'!$N$99:$N$104</definedName>
    <definedName name="PI" localSheetId="13">'[8]Informacje ogólne'!$N$99:$N$104</definedName>
    <definedName name="PI">'Informacje ogólne'!$K$99:$K$104</definedName>
    <definedName name="PPP">'[17]Informacje ogólne'!$K$140:$K$176</definedName>
    <definedName name="prog_oper" localSheetId="14">"#REF!5słownik![.$W$2:.$W$19]"</definedName>
    <definedName name="prog_oper" localSheetId="15">[12]słownik!$W$2:$W$19</definedName>
    <definedName name="prog_oper" localSheetId="17">[13]słownik!$W$2:$W$19</definedName>
    <definedName name="prog_oper" localSheetId="11">[14]słownik!$W$2:$W$19</definedName>
    <definedName name="prog_oper" localSheetId="13">[15]słownik!$W$2:$W$19</definedName>
    <definedName name="prog_oper">[16]słownik!$W$2:$W$19</definedName>
    <definedName name="Programy" localSheetId="4">'[18]Informacje ogólne'!$K$92:$K$109</definedName>
    <definedName name="Programy" localSheetId="2">'[3]Informacje ogólne'!$K$105:$K$122</definedName>
    <definedName name="Programy" localSheetId="5">'[3]Informacje ogólne'!$K$105:$K$122</definedName>
    <definedName name="Programy" localSheetId="3">'[3]Informacje ogólne'!$K$105:$K$122</definedName>
    <definedName name="Programy" localSheetId="6">'[4]Informacje ogólne'!$K$104:$K$121</definedName>
    <definedName name="Programy" localSheetId="9">'[3]Informacje ogólne'!$K$105:$K$122</definedName>
    <definedName name="Programy" localSheetId="8">'[3]Informacje ogólne'!$K$105:$K$122</definedName>
    <definedName name="Programy" localSheetId="7">'[3]Informacje ogólne'!$K$105:$K$122</definedName>
    <definedName name="Programy" localSheetId="1">'[3]Informacje ogólne'!$K$105:$K$122</definedName>
    <definedName name="Programy" localSheetId="19">'[19]Informacje ogólne'!$K$92:$K$109</definedName>
    <definedName name="Programy" localSheetId="14">"#REF!4'informacje ogólne'![.$K$99:.$K$116]"</definedName>
    <definedName name="Programy" localSheetId="15">'[5]Informacje ogólne'!$K$99:$K$116</definedName>
    <definedName name="Programy" localSheetId="16">'[6]Informacje ogólne'!$K$99:$K$116</definedName>
    <definedName name="Programy" localSheetId="18">'[6]Informacje ogólne'!$K$99:$K$116</definedName>
    <definedName name="Programy" localSheetId="11">'[7]Informacje ogólne'!$K$99:$K$116</definedName>
    <definedName name="Programy" localSheetId="12">'[6]Informacje ogólne'!$K$99:$K$116</definedName>
    <definedName name="Programy" localSheetId="13">'[8]Informacje ogólne'!$K$99:$K$116</definedName>
    <definedName name="Programy" localSheetId="20">'[19]Informacje ogólne'!$K$92:$K$109</definedName>
    <definedName name="Programy">'Informacje ogólne'!#REF!</definedName>
    <definedName name="skroty_PI" localSheetId="4">'[18]Informacje ogólne'!$N$99:$N$104</definedName>
    <definedName name="skroty_PI" localSheetId="2">'[3]Informacje ogólne'!$N$112:$N$117</definedName>
    <definedName name="skroty_PI" localSheetId="5">'[3]Informacje ogólne'!$N$112:$N$117</definedName>
    <definedName name="skroty_PI" localSheetId="3">'[3]Informacje ogólne'!$N$112:$N$117</definedName>
    <definedName name="skroty_PI" localSheetId="6">'[4]Informacje ogólne'!$N$111:$N$116</definedName>
    <definedName name="skroty_PI" localSheetId="9">'[3]Informacje ogólne'!$N$112:$N$117</definedName>
    <definedName name="skroty_PI" localSheetId="8">'[3]Informacje ogólne'!$N$112:$N$117</definedName>
    <definedName name="skroty_PI" localSheetId="7">'[3]Informacje ogólne'!$N$112:$N$117</definedName>
    <definedName name="skroty_PI" localSheetId="1">'[3]Informacje ogólne'!$N$112:$N$117</definedName>
    <definedName name="skroty_PI" localSheetId="19">'[19]Informacje ogólne'!$N$99:$N$104</definedName>
    <definedName name="skroty_PI" localSheetId="14">"#REF!4'informacje ogólne'![.$N$106:.$N$111]"</definedName>
    <definedName name="skroty_PI" localSheetId="15">'[5]Informacje ogólne'!$N$106:$N$111</definedName>
    <definedName name="skroty_PI" localSheetId="16">'[6]Informacje ogólne'!$N$106:$N$111</definedName>
    <definedName name="skroty_PI" localSheetId="18">'[6]Informacje ogólne'!$N$106:$N$111</definedName>
    <definedName name="skroty_PI" localSheetId="11">'[7]Informacje ogólne'!$N$106:$N$111</definedName>
    <definedName name="skroty_PI" localSheetId="12">'[6]Informacje ogólne'!$N$106:$N$111</definedName>
    <definedName name="skroty_PI" localSheetId="13">'[8]Informacje ogólne'!$N$106:$N$111</definedName>
    <definedName name="skroty_PI" localSheetId="20">'[19]Informacje ogólne'!$N$99:$N$104</definedName>
    <definedName name="skroty_PI">'Informacje ogólne'!$K$106:$K$111</definedName>
    <definedName name="skroty_PP" localSheetId="2">'[3]Informacje ogólne'!$K$130:$K$166</definedName>
    <definedName name="skroty_PP" localSheetId="5">'[3]Informacje ogólne'!$K$130:$K$166</definedName>
    <definedName name="skroty_PP" localSheetId="3">'[3]Informacje ogólne'!$K$130:$K$166</definedName>
    <definedName name="skroty_PP" localSheetId="6">'[4]Informacje ogólne'!$K$129:$K$165</definedName>
    <definedName name="skroty_PP" localSheetId="9">'[3]Informacje ogólne'!$K$130:$K$166</definedName>
    <definedName name="skroty_PP" localSheetId="8">'[3]Informacje ogólne'!$K$130:$K$166</definedName>
    <definedName name="skroty_PP" localSheetId="7">'[3]Informacje ogólne'!$K$130:$K$166</definedName>
    <definedName name="skroty_PP" localSheetId="1">'[3]Informacje ogólne'!$K$130:$K$166</definedName>
    <definedName name="skroty_PP" localSheetId="19">'[19]Informacje ogólne'!$K$117:$K$153</definedName>
    <definedName name="skroty_PP" localSheetId="14">"#REF!4'informacje ogólne'![.$K$124:.$K$160]"</definedName>
    <definedName name="skroty_PP" localSheetId="15">'[5]Informacje ogólne'!$K$124:$K$160</definedName>
    <definedName name="skroty_PP" localSheetId="16">'[6]Informacje ogólne'!$K$124:$K$160</definedName>
    <definedName name="skroty_PP" localSheetId="18">'[6]Informacje ogólne'!$K$124:$K$160</definedName>
    <definedName name="skroty_PP" localSheetId="11">'[7]Informacje ogólne'!$K$124:$K$160</definedName>
    <definedName name="skroty_PP" localSheetId="12">'[6]Informacje ogólne'!$K$124:$K$160</definedName>
    <definedName name="skroty_PP" localSheetId="13">'[8]Informacje ogólne'!$K$124:$K$160</definedName>
    <definedName name="skroty_PP" localSheetId="20">'[19]Informacje ogólne'!$K$117:$K$153</definedName>
    <definedName name="skroty_PP">'Informacje ogólne'!#REF!</definedName>
    <definedName name="terytPowiaty" localSheetId="14">"#REF!6slowniki![.$E$2:.$F$380]"</definedName>
    <definedName name="terytPowiaty" localSheetId="15">[20]SLOWNIKI!$E$2:$F$380</definedName>
    <definedName name="terytPowiaty" localSheetId="11">[21]SLOWNIKI!$E$2:$F$380</definedName>
    <definedName name="terytPowiaty">[22]SLOWNIKI!$E$2:$F$380</definedName>
    <definedName name="terytPowiaty2">[23]SLOWNIKI!$E$2:$F$380</definedName>
    <definedName name="terytPowiatyPowiat" localSheetId="14">"#REF!6slowniki![.$E$2:.$E$380]"</definedName>
    <definedName name="terytPowiatyPowiat" localSheetId="15">[20]SLOWNIKI!$E$2:$E$380</definedName>
    <definedName name="terytPowiatyPowiat" localSheetId="11">[21]SLOWNIKI!$E$2:$E$380</definedName>
    <definedName name="terytPowiatyPowiat">[22]SLOWNIKI!$E$2:$E$380</definedName>
    <definedName name="terytPowiatyPowiat2">[23]SLOWNIKI!$E$2:$E$380</definedName>
    <definedName name="wojewodztwa" localSheetId="4">#REF!</definedName>
    <definedName name="wojewodztwa" localSheetId="2">[3]Konkurs!$M$56:$M$72</definedName>
    <definedName name="wojewodztwa" localSheetId="5">[3]Konkurs!$M$56:$M$72</definedName>
    <definedName name="wojewodztwa" localSheetId="3">[3]Konkurs!$M$56:$M$72</definedName>
    <definedName name="wojewodztwa" localSheetId="6">'[4]Konkurs POIiŚ.9.K.7'!$M$59:$M$75</definedName>
    <definedName name="wojewodztwa" localSheetId="9">[3]Konkurs!$M$56:$M$72</definedName>
    <definedName name="wojewodztwa" localSheetId="8">[3]Konkurs!$M$56:$M$72</definedName>
    <definedName name="wojewodztwa" localSheetId="7">[3]Konkurs!$M$56:$M$72</definedName>
    <definedName name="wojewodztwa" localSheetId="1">[3]Konkurs!$M$56:$M$72</definedName>
    <definedName name="wojewodztwa" localSheetId="19">#REF!</definedName>
    <definedName name="wojewodztwa" localSheetId="14">"#REF!4konkurs![.$M$56:.$M$72]"</definedName>
    <definedName name="wojewodztwa" localSheetId="15">[5]Konkurs!$M$56:$M$72</definedName>
    <definedName name="wojewodztwa" localSheetId="16">[6]Konkurs!$M$56:$M$72</definedName>
    <definedName name="wojewodztwa" localSheetId="17">[11]Konkurs!$M$56:$M$72</definedName>
    <definedName name="wojewodztwa" localSheetId="18">[6]Konkurs!$M$56:$M$72</definedName>
    <definedName name="wojewodztwa" localSheetId="11">[7]Konkurs!$M$56:$M$72</definedName>
    <definedName name="wojewodztwa" localSheetId="12">[6]Konkurs!$M$56:$M$72</definedName>
    <definedName name="wojewodztwa" localSheetId="13">[8]Konkurs!$M$56:$M$72</definedName>
    <definedName name="wojewodztwa" localSheetId="20">#REF!</definedName>
    <definedName name="wojewodztwa">#REF!</definedName>
    <definedName name="y">'[9]Informacje ogólne'!$K$124:$K$160</definedName>
  </definedNames>
  <calcPr calcId="152511"/>
</workbook>
</file>

<file path=xl/calcChain.xml><?xml version="1.0" encoding="utf-8"?>
<calcChain xmlns="http://schemas.openxmlformats.org/spreadsheetml/2006/main">
  <c r="H39" i="127" l="1"/>
  <c r="G39" i="127"/>
  <c r="F39" i="127"/>
  <c r="L38" i="127"/>
  <c r="L39" i="127" s="1"/>
  <c r="L37" i="127"/>
  <c r="L39" i="125" l="1"/>
  <c r="F39" i="125"/>
  <c r="E38" i="125"/>
  <c r="E39" i="125" s="1"/>
  <c r="E6" i="108" l="1"/>
  <c r="F6" i="108" s="1"/>
  <c r="K39" i="120" l="1"/>
  <c r="J39" i="120"/>
  <c r="I39" i="120"/>
  <c r="H39" i="120"/>
  <c r="G39" i="120"/>
  <c r="D39" i="120"/>
  <c r="F39" i="120"/>
  <c r="E39" i="120"/>
  <c r="L38" i="124" l="1"/>
  <c r="L37" i="124"/>
  <c r="A14" i="121" l="1"/>
  <c r="A15" i="121" s="1"/>
  <c r="A13" i="121"/>
  <c r="K40" i="120" l="1"/>
  <c r="J40" i="120"/>
  <c r="I40" i="120"/>
  <c r="H40" i="120"/>
  <c r="G40" i="120"/>
  <c r="D40" i="120"/>
  <c r="L38" i="120"/>
  <c r="L37" i="120"/>
  <c r="L39" i="120" l="1"/>
  <c r="L38" i="118" l="1"/>
  <c r="L37" i="118"/>
  <c r="L36" i="118"/>
  <c r="G39" i="116" l="1"/>
  <c r="L38" i="116"/>
  <c r="L37" i="116"/>
  <c r="L36" i="116"/>
  <c r="L39" i="116" l="1"/>
  <c r="G39" i="115"/>
  <c r="F39" i="115"/>
  <c r="L38" i="115"/>
  <c r="L37" i="115"/>
  <c r="L36" i="115"/>
  <c r="L39" i="115" l="1"/>
  <c r="A21" i="112"/>
  <c r="A22" i="112" s="1"/>
  <c r="A19" i="112"/>
  <c r="A20" i="112" s="1"/>
  <c r="A8" i="112"/>
  <c r="A9" i="112" s="1"/>
  <c r="A10" i="112" s="1"/>
  <c r="A11" i="112" s="1"/>
  <c r="A12" i="112" s="1"/>
  <c r="A18" i="106" l="1"/>
  <c r="E7" i="108" l="1"/>
  <c r="F7" i="108" s="1"/>
  <c r="A9" i="106" l="1"/>
  <c r="A10" i="106" s="1"/>
  <c r="A11" i="106" s="1"/>
  <c r="A12" i="106" s="1"/>
  <c r="A13" i="106" s="1"/>
  <c r="A8" i="96" l="1"/>
</calcChain>
</file>

<file path=xl/comments1.xml><?xml version="1.0" encoding="utf-8"?>
<comments xmlns="http://schemas.openxmlformats.org/spreadsheetml/2006/main">
  <authors>
    <author>Wocial Małgorzata</author>
  </authors>
  <commentList>
    <comment ref="E18" authorId="0" shapeId="0">
      <text>
        <r>
          <rPr>
            <b/>
            <sz val="9"/>
            <color indexed="81"/>
            <rFont val="Tahoma"/>
            <family val="2"/>
            <charset val="238"/>
          </rPr>
          <t>Wocial Małgorzata:</t>
        </r>
        <r>
          <rPr>
            <sz val="9"/>
            <color indexed="81"/>
            <rFont val="Tahoma"/>
            <family val="2"/>
            <charset val="238"/>
          </rPr>
          <t xml:space="preserve">
dla projektów w trybie konkursowym tam gdzie właściwe</t>
        </r>
      </text>
    </comment>
  </commentList>
</comments>
</file>

<file path=xl/comments2.xml><?xml version="1.0" encoding="utf-8"?>
<comments xmlns="http://schemas.openxmlformats.org/spreadsheetml/2006/main">
  <authors>
    <author>Autor</author>
  </authors>
  <commentList>
    <comment ref="B28" authorId="0" shapeId="0">
      <text>
        <r>
          <rPr>
            <sz val="9"/>
            <color indexed="81"/>
            <rFont val="Tahoma"/>
            <family val="2"/>
            <charset val="238"/>
          </rPr>
          <t xml:space="preserve">Należy wskazać cel główny projektu biorąc pod uwagę zidentyfikowane problemy oraz planowane w ramach projektu działania
</t>
        </r>
      </text>
    </comment>
  </commentList>
</comments>
</file>

<file path=xl/sharedStrings.xml><?xml version="1.0" encoding="utf-8"?>
<sst xmlns="http://schemas.openxmlformats.org/spreadsheetml/2006/main" count="4991" uniqueCount="2497">
  <si>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</si>
  <si>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</si>
  <si>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</si>
  <si>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</si>
  <si>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</si>
  <si>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</si>
  <si>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</si>
  <si>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</si>
  <si>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</si>
  <si>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</si>
  <si>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</si>
  <si>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</si>
  <si>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</si>
  <si>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</si>
  <si>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</si>
  <si>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</si>
  <si>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</si>
  <si>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</si>
  <si>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</si>
  <si>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</si>
  <si>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</si>
  <si>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</si>
  <si>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</si>
  <si>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</si>
  <si>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</si>
  <si>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</si>
  <si>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</si>
  <si>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</si>
  <si>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</si>
  <si>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</si>
  <si>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</si>
  <si>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</si>
  <si>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</si>
  <si>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POIS.09.01.00-00-0001/16</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</si>
  <si>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</si>
  <si>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</si>
  <si>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</si>
  <si>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</si>
  <si>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</si>
  <si>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POIS.09.01.00-00-0002/16</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</si>
  <si>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</si>
  <si>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</si>
  <si>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</si>
  <si>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</si>
  <si>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</si>
  <si>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</si>
  <si>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POIS.09.01.00-00-0004/16</t>
  </si>
  <si>
    <t>Szpital Uniwersytecki Nr 2 im. dr Jana Biziela w Bydgoszczy</t>
  </si>
  <si>
    <t>Bydgoszcz</t>
  </si>
  <si>
    <t>85-168</t>
  </si>
  <si>
    <t>Kornela Ujejskiego 75</t>
  </si>
  <si>
    <t>W ramach projektu realizowane będą następujące zadania: - przebudowa pomieszczeń SOR, - utworzenie 3 stanowisk IT</t>
  </si>
  <si>
    <t>POIS.09.01.00-00-0006/16</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</si>
  <si>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</si>
  <si>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</si>
  <si>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</si>
  <si>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</si>
  <si>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</si>
  <si>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POIS.09.01.00-00-0009/16</t>
  </si>
  <si>
    <t>Przebudowa i modernizacja Szpitalnego Oddziału Ratunkowego w Wojewódzkim Szpitalu Zespolonym w Elblągu</t>
  </si>
  <si>
    <t>Wojewódzki Szpital Zespolony w Elblągu</t>
  </si>
  <si>
    <t>warmińsko-mazurskie</t>
  </si>
  <si>
    <t>Elbląg</t>
  </si>
  <si>
    <t>82-300</t>
  </si>
  <si>
    <t>Królewiecka 146</t>
  </si>
  <si>
    <t xml:space="preserve">W ramach projektu zaplanowano: a. roboty budowlane (przewidywany koszt 7.389.013,27 PLN, w tym wydatki kwalifikowalne 3.623.075,57 PLN) b. zakup aparatury medycznej (przewidywany koszt 405.942,65 PLN, w tym wydatki kwalifikowalne: 218.439,43 PLN) c. nadzór inwestorski (przewidywany koszt 149.852,61 PLN, w tym wydatki kwalifikowalne 149.075,50 PLN) d. promocję projektu (przewidywany koszt, w pełni kwalifikowalny, 9.409,50 PLN)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</si>
  <si>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POIS.09.01.00-00-0010/16</t>
  </si>
  <si>
    <t>Samodzielny Publiczny Zakład Opieki Zdrowotnej w Mławie</t>
  </si>
  <si>
    <t>mazowieckie</t>
  </si>
  <si>
    <t>Mława</t>
  </si>
  <si>
    <t>06-500</t>
  </si>
  <si>
    <t>Anny Dobrskiej 1</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</si>
  <si>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</si>
  <si>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POIS.09.01.00-00-0011/16</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</si>
  <si>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</si>
  <si>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</si>
  <si>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</si>
  <si>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</si>
  <si>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</si>
  <si>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POIS.09.01.00-00-0012/16</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</si>
  <si>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</si>
  <si>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</si>
  <si>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</si>
  <si>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</si>
  <si>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</si>
  <si>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</si>
  <si>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POIS.09.01.00-00-0015/16</t>
  </si>
  <si>
    <t>Warszawa</t>
  </si>
  <si>
    <t>01-809</t>
  </si>
  <si>
    <t>Cegłowska 80</t>
  </si>
  <si>
    <t>W ramach projektu realizowane będą następujące zadania: - przebudowa SOR (prace budowlane), - zakup wyposażenia dla SOR.</t>
  </si>
  <si>
    <t>POIS.09.01.00-00-0017/16</t>
  </si>
  <si>
    <t>Modernizacja SOR z uwzględnieniem utworzenia stanowiska do wstępnej intensywnej terapii, doposażenie w sprzęt medyczny oraz remont estakady i wykonanie windy dla osób niepełnosprawnych</t>
  </si>
  <si>
    <t>Zamość</t>
  </si>
  <si>
    <t>22-400</t>
  </si>
  <si>
    <t>al. Aleje Jana Pawła II 10</t>
  </si>
  <si>
    <t>Projekt przewiduje: a. remont estakady dojazdowej do SOR (1.615.812,12 PLN - wydatek wskazany jako kwalifikowalny) b. zakup i montaż podnośnika platformowego obudowanego dla osób niepełnosprawnych (120 000,01 PLN - wydatek wykazany jako kwalifikowalny) c. przebudowę i modernizację pomieszczeń SOR (228.710,00 PLN - wydatek wykazany jako kwalifikowalny) d. zakup sprzętu medycznego na potrzeby SOR (1 228 503,96 PLN - wydatek wykazany jako kwalifikowalny) e. zakup wyposażenia medycznego utworzonego stanowiska do intensywnej terapii (341.172,00 PLN - wydatek wykazany jako kwalifikowalny) f. wydatki na opracowanie studium wykonalności, aktualizację dokumentacji projektowej, zarządzanie projektem oraz działania informacyjno-promocyjne (42.619,50 PLN -= wydatek wykazany jako kwalifikowalny)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Produkty i rezultaty: a. liczba wspartych podmiotów leczniczych - 1 b. nakłady inwestycyjne na zakup aparatury medycznej - 1.569.675,96 PLN c. Liczba obiektów dostosowanych do potrzeb osób niepełnosprawnych - 1.</t>
  </si>
  <si>
    <t>POIS.09.01.00-00-0019/16</t>
  </si>
  <si>
    <t>Wsparcie Szpitalnego Oddziału Ratunkowego SPZOZ w Wieluniu poprzez budowę lądowiska dla śmigłowców ratunkowych oraz zakup niezbędnego sprzętu medycznego</t>
  </si>
  <si>
    <t>łódzkie</t>
  </si>
  <si>
    <t>Wieluń</t>
  </si>
  <si>
    <t>98-300</t>
  </si>
  <si>
    <t>Szpitalna 16</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</si>
  <si>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</si>
  <si>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POIS.09.01.00-00-0023/16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</si>
  <si>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</si>
  <si>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</si>
  <si>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</si>
  <si>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</si>
  <si>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</si>
  <si>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</si>
  <si>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POIS.09.01.00-00-0026/16</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</si>
  <si>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</si>
  <si>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</si>
  <si>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</si>
  <si>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</si>
  <si>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</si>
  <si>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POIS.09.01.00-00-0028/16</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</si>
  <si>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</si>
  <si>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</si>
  <si>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</si>
  <si>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</si>
  <si>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</si>
  <si>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</si>
  <si>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</si>
  <si>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W ramach projektu zaplanowano następujące zadania: - adaptacja SOR w tym wydzielenie strefy "zielonej" (roboty budowlane) - zakup wyposażenia na SOR</t>
  </si>
  <si>
    <t>POIS.09.01.00-00-0031/16</t>
  </si>
  <si>
    <t>Przebudowa Szpitalnego Oddziału Ratunkowego Szpitala Wojewódzkiego im. K.S. Wyszyńskiego w Łomży wraz z doposażeniem w sprzęt i aparaturę medyczną</t>
  </si>
  <si>
    <t>podlaskie</t>
  </si>
  <si>
    <t>Łomża</t>
  </si>
  <si>
    <t>18-404</t>
  </si>
  <si>
    <t>al. marsz. Józefa Piłsudskiego 11</t>
  </si>
  <si>
    <t>W ramach projektu zaplanowane zostały następujące zadania: - dostosowanie SOR do obowiązujących przepisów prawa (roboty budowlane); - zakup wyposażenia na SOR.</t>
  </si>
  <si>
    <t>świętokrzyskie</t>
  </si>
  <si>
    <t>POIS.09.01.00-00-0035/16</t>
  </si>
  <si>
    <t>Przebudowa i doposażenie Szpitalnego Oddziału Ratunkowego w Wojewódzkim Szpitalu Zespolonym w Płocku</t>
  </si>
  <si>
    <t>Płock</t>
  </si>
  <si>
    <t>09-400</t>
  </si>
  <si>
    <t xml:space="preserve"> 19</t>
  </si>
  <si>
    <t>Modernizacja i doposażenie SOR. Zakres projektu: - wykonanie robót budowlanych, - nadzór budowlany, - zakup aparatury medycznej, sprzętu i wyposażenia, - działania promocyjne.</t>
  </si>
  <si>
    <t>POIS.09.01.00-00-0036/16</t>
  </si>
  <si>
    <t>Siedlce</t>
  </si>
  <si>
    <t>08-110</t>
  </si>
  <si>
    <t>Księcia Józefa Poniatowskiego 26</t>
  </si>
  <si>
    <t>Projekt zakłada wykonanie prac budowlano-modernizacyjnych w pomieszczeniach SOR, dobudowę nowego budynku, jego wykończenie oraz zakup niezbędnej aparatury i sprzętu medycznego ratującego życie. Zadania w ramach projektu: 1. Realizacja robót budowlanych (6.765.570,00 PLN, w tym 4.000.000,00 PLN wydatki kwalifikowalne) 2. Projekt budowlany (107.256,00 PLN - wydatek niekwalifikowalny) 3. Przygotowanie studium wykonalności (34.440,00 PLN - wydatki niekwalifikowalne) 4. Przygotowanie wniosku o dofinansowanie (4.920,00 PLN - wydatek niekwalifikowalny) 5. Informacja i promocja (6.000,00 PLN - wydatek niekwalifikowalny) 6. Zakup aparatury medycznej i wyposażenia (3.414.200,00 PLN - wydatek niekwalifikowalny) 7. nadzór budowlany (70.000,00 PLN - wydatek niekwalifikowalny)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</si>
  <si>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</si>
  <si>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</si>
  <si>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</si>
  <si>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</si>
  <si>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c. opracowanie planów i projektów.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</si>
  <si>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POIS.09.01.00-00-0038/16</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</si>
  <si>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</si>
  <si>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</si>
  <si>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</si>
  <si>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</si>
  <si>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</si>
  <si>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POIS.09.01.00-00-0041/16</t>
  </si>
  <si>
    <t>Parczew</t>
  </si>
  <si>
    <t>21-200</t>
  </si>
  <si>
    <t>Kościelna 136</t>
  </si>
  <si>
    <t>W ramach projektu zaplanowane zostały następujące zadania: - modernizacja pomieszczeń SOR poprzez doposażenie w nowy sprzęt oraz wymianę już wyeksploatowanego, wykonanie źródeł zasilania gazów medycznych, - przeprowadzenie prac remontowo – montażowych,</t>
  </si>
  <si>
    <t>POIS.09.01.00-00-0043/16</t>
  </si>
  <si>
    <t>Podniesienie jakości świadczeń zdrowotnych o znaczeniu ponadregionalnym poprzez przebudowę i doposażenie Szpitalnego Oddziału Ratunkowego SP ZOZ MSWiA w Lublinie</t>
  </si>
  <si>
    <t>Lublin</t>
  </si>
  <si>
    <t>20-331</t>
  </si>
  <si>
    <t xml:space="preserve"> 3</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</si>
  <si>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</si>
  <si>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</si>
  <si>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</si>
  <si>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</si>
  <si>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</si>
  <si>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</si>
  <si>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</si>
  <si>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POIS.09.01.00-00-0046/16</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</si>
  <si>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</si>
  <si>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</si>
  <si>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</si>
  <si>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</si>
  <si>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</si>
  <si>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POIS.09.01.00-00-0056/16</t>
  </si>
  <si>
    <t>Wołomin</t>
  </si>
  <si>
    <t>05-200</t>
  </si>
  <si>
    <t>Gdyńska 1/3</t>
  </si>
  <si>
    <t>W ramach projektu realizowane będą następujące zadania: - budowa lądowiska.</t>
  </si>
  <si>
    <t>POIS.09.01.00-00-0059/16</t>
  </si>
  <si>
    <t>Szpital Powiatowy im. Edmunda Biernackiego w Mielcu</t>
  </si>
  <si>
    <t>podkarpackie</t>
  </si>
  <si>
    <t>Mielec</t>
  </si>
  <si>
    <t>39-300</t>
  </si>
  <si>
    <t>Żeromskiego 22</t>
  </si>
  <si>
    <t>W ramach projektu realizowane będą następujące zadania: - modernizacja SOR (roboty budowlane), - zakup wyposażenia dla SOR.</t>
  </si>
  <si>
    <t>POIS.09.01.00-00-0061/16</t>
  </si>
  <si>
    <t>Zakup sprzętu i aparatury medycznej dla Szpitalnego Oddziału Ratunkowego w Szpitalu Wojewódzkim w Poznaniu</t>
  </si>
  <si>
    <t>Poznań</t>
  </si>
  <si>
    <t>60-479</t>
  </si>
  <si>
    <t>Juraszów 7/19</t>
  </si>
  <si>
    <t>Projekt zakłada zakup 176 sztuk aparatury medycznej (m.in. respirator stacjonarny na statywie mobilnym, respirator transportowy, 12 kardiomonitorów, aparat RTG oraz aparat USG) o wartości 3.998.839,74 PLN oraz na zorganizowaniu dodatkowych dwóch stanowisk intensywnej terapii i jednego stanowiska obserwacyjnego. W ramach projektu przewidziano również promocje projektu w wysokości 1.156,20 PLN.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</si>
  <si>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POIS.09.01.00-00-0063/16</t>
  </si>
  <si>
    <t>Garwolin</t>
  </si>
  <si>
    <t>08-400</t>
  </si>
  <si>
    <t xml:space="preserve"> 50</t>
  </si>
  <si>
    <t>W ramach projektu realizowane będą następujące zadania: - zakup wyposażenia dla SOR.</t>
  </si>
  <si>
    <t>POIS.09.01.00-00-0067/16</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</si>
  <si>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</si>
  <si>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</si>
  <si>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</si>
  <si>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</si>
  <si>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</si>
  <si>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</si>
  <si>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POIS.09.01.00-00-0068/16</t>
  </si>
  <si>
    <t>zachodniopomorskie</t>
  </si>
  <si>
    <t>Szczecin</t>
  </si>
  <si>
    <t>70-891</t>
  </si>
  <si>
    <t>Alfreda Sokołowskiego 11</t>
  </si>
  <si>
    <t xml:space="preserve">W ramach projektu realizowane będą następujące zadania: - doposażenie SOR w specjalistyczny sprzęt medyczny </t>
  </si>
  <si>
    <t>POIS.09.01.00-00-0069/16</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</si>
  <si>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</si>
  <si>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</si>
  <si>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</si>
  <si>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</si>
  <si>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</si>
  <si>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POIS.09.01.00-00-0072/16</t>
  </si>
  <si>
    <t>śląskie</t>
  </si>
  <si>
    <t>Cieszyn</t>
  </si>
  <si>
    <t>43-400</t>
  </si>
  <si>
    <t>Bielska 4</t>
  </si>
  <si>
    <t>Modernizacja i doposażenie SOR wraz z budową lądowiska. Zakres projektu: - budowa lądowiska, - zakup aparatury medycznej, - doposażenie stanowisk intensywnej terapii, - nadzór budowlany, - promocja.</t>
  </si>
  <si>
    <t>POIS.09.01.00-00-0073/16</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</si>
  <si>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</si>
  <si>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</si>
  <si>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</si>
  <si>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</si>
  <si>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</si>
  <si>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POIS.09.01.00-00-0075/16</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</si>
  <si>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</si>
  <si>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</si>
  <si>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</si>
  <si>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</si>
  <si>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</si>
  <si>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</si>
  <si>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POIS.09.01.00-00-0077/16</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</si>
  <si>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</si>
  <si>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</si>
  <si>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</si>
  <si>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</si>
  <si>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</si>
  <si>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POIS.09.01.00-00-0082/16</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</si>
  <si>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</si>
  <si>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</si>
  <si>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</si>
  <si>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</si>
  <si>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</si>
  <si>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POIS.09.01.00-00-0083/16</t>
  </si>
  <si>
    <t>Rozbudowa i modernizacja infrastruktury ratownictwa medycznego w Pleszewskim Centrum Medycznym w Pleszewie</t>
  </si>
  <si>
    <t>Pleszew</t>
  </si>
  <si>
    <t>63-300</t>
  </si>
  <si>
    <t>Poznańska 125A</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</si>
  <si>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1.687.500,00 PLN, W wyniku realizacji projektu liczba leczonych w podmiocie leczniczym objętym wsparciem wzrośnie do 24 000 osób/rok. </t>
  </si>
  <si>
    <t>POIS.09.01.00-00-0084/16</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</si>
  <si>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</si>
  <si>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</si>
  <si>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</si>
  <si>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</si>
  <si>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</si>
  <si>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POIS.09.01.00-00-0086/16</t>
  </si>
  <si>
    <t>Poprawa bezpieczeństwa zdrowotnego na obszarze powiatu działdowskiego i województwa warmińsko-mazurskiego poprzez budowę lądowiska przyszpitalnego SPZOZ w Działdowie</t>
  </si>
  <si>
    <t>Działdowo</t>
  </si>
  <si>
    <t>13-200</t>
  </si>
  <si>
    <t>Leśna 1</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</si>
  <si>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</si>
  <si>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POIS.09.01.00-00-0090/16</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</si>
  <si>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</si>
  <si>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</si>
  <si>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</si>
  <si>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</si>
  <si>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</si>
  <si>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POIS.09.01.00-00-0091/16</t>
  </si>
  <si>
    <t>Modernizacja i doposażenie SOR Specjalistycznego Szpitala im. Alfreda Sokołowskiego z siedzibą w Wałbrzychu</t>
  </si>
  <si>
    <t>Specjalistyczny Szpital im. dra A. Sokołowskiego</t>
  </si>
  <si>
    <t>Wałbrzych</t>
  </si>
  <si>
    <t>58-309</t>
  </si>
  <si>
    <t>Alfreda Sokołowskiego 4</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</si>
  <si>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- 48 sztuk (m.in. fotokoagulator, aparat usg, cyfrowy mobilny aparat ramię C). Cel bezpośredni został zdefiniowany jako zapewnienie 26 tys. osób w skali roku pomocy w doposażonym i zmodernizowanym Szpitalnym Oddziale Ratunkowym w Specjalistycznym Szpitalu im. dra A. Sokołowskiego w Wałbrzychu. Produkty i rezultaty planowane do osiągnięcia w wyniku realizacji działań projektowych: 1. Liczba wspartych podmiotów leczniczych: 1. 2. Nakłady inwestycyjne na zakup aparatury medycznej: 2.357.363,32 PLN. W wyniku realizacji projektu, liczba leczonych w podmiocie leczniczym objętym wsparciem wzrośnie do 500 osób/rocznie. </t>
  </si>
  <si>
    <t>POIS.09.01.00-00-0093/16</t>
  </si>
  <si>
    <t>Szpital Wojewódzki im. Prymasa Kardynała Stefana Wyszyńskiego w Sieradzu</t>
  </si>
  <si>
    <t>Sieradz</t>
  </si>
  <si>
    <t>98-200</t>
  </si>
  <si>
    <t>Armii Krajowej 7</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</si>
  <si>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1.104.429,35 PLN 3. Liczba obiektów dostosowanych do potrzeb osób z niepełnosprawnością: 1 </t>
  </si>
  <si>
    <t>POIS.09.01.00-00-0094/16</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</si>
  <si>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</si>
  <si>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</si>
  <si>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</si>
  <si>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</si>
  <si>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</si>
  <si>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POIS.09.01.00-00-0097/16</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</si>
  <si>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</si>
  <si>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</si>
  <si>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</si>
  <si>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</si>
  <si>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</si>
  <si>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POIS.09.01.00-00-0098/16</t>
  </si>
  <si>
    <t>Rozwój infrastruktury ratownictwa medycznego w powiecie suskim poprzez modernizację i doposażenie Szpitalnego Oddziału Ratunkowego w Suchej Beskidzkiej</t>
  </si>
  <si>
    <t>Sucha Beskidzka</t>
  </si>
  <si>
    <t>34-200</t>
  </si>
  <si>
    <t>Szpitalna 22</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</si>
  <si>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(2.299.585,17 PLN), b. modernizację rampy oraz wykonanie wiatrołapu wejściowego przed budynkiem A (439.938,33 PLN), c. zakup sprzętu medycznego w wysokości 1.165.205,44 PLN. Produkty projektu: a. Liczba wspartych podmiotów leczniczych: 1, b. nakłady inwestycyjne na zakup aparatury medycznej: 1.165.205,44 PLN, W wyniku realizacji projektu liczba leczonych w podmiocie leczniczym objętym wsparciem wzrośnie do 15 676 osób/rok. </t>
  </si>
  <si>
    <t>POIS.09.01.00-00-0100/16</t>
  </si>
  <si>
    <t>Kraków</t>
  </si>
  <si>
    <t>31-826</t>
  </si>
  <si>
    <t>os. Złotej Jesieni 1</t>
  </si>
  <si>
    <t>W ramach projektu realizowane będą następujące zadania: - zakup wyposażenia dla SOR</t>
  </si>
  <si>
    <t>POIS.09.01.00-00-0102/16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</si>
  <si>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</si>
  <si>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</si>
  <si>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</si>
  <si>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POIS.12.01.00-00-001/10</t>
  </si>
  <si>
    <t>XII.1. Rozwój systemu ratownictwa medycznego - Dostosowanie miejsca startów i lądowań śmigłowców do potrzeb SOR SPZOZ w Mławie.</t>
  </si>
  <si>
    <t xml:space="preserve">dr Anny Dobrskiej 1 </t>
  </si>
  <si>
    <t xml:space="preserve">  Liczba wybudowanych instytucji ochrony zdrowia - 1</t>
  </si>
  <si>
    <t>POIS.12.01.00-00-001/11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</si>
  <si>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</si>
  <si>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</si>
  <si>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</si>
  <si>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</si>
  <si>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</si>
  <si>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</si>
  <si>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POIS.12.01.00-00-002/10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</si>
  <si>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</si>
  <si>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</si>
  <si>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</si>
  <si>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</si>
  <si>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</si>
  <si>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</si>
  <si>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</si>
  <si>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</si>
  <si>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</si>
  <si>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POIS.12.01.00-00-003/10</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</si>
  <si>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</si>
  <si>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</si>
  <si>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</si>
  <si>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</si>
  <si>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</si>
  <si>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POIS.12.01.00-00-003/11</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</si>
  <si>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</si>
  <si>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</si>
  <si>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</si>
  <si>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</si>
  <si>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</si>
  <si>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POIS.12.01.00-00-004/10</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</si>
  <si>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</si>
  <si>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</si>
  <si>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</si>
  <si>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</si>
  <si>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</si>
  <si>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POIS.12.01.00-00-004/11</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</si>
  <si>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</si>
  <si>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</si>
  <si>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</si>
  <si>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</si>
  <si>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</si>
  <si>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</si>
  <si>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POIS.12.01.00-00-006/10</t>
  </si>
  <si>
    <t>XII.1. Rozwój systemu ratownictwa medycznego - Lądowisko Szpitala w Nysie</t>
  </si>
  <si>
    <t>Zespół Opieki Zdrowotnej</t>
  </si>
  <si>
    <t>opolskie</t>
  </si>
  <si>
    <t>Nysa</t>
  </si>
  <si>
    <t>48-300</t>
  </si>
  <si>
    <t xml:space="preserve">Świętego Piotra 1 </t>
  </si>
  <si>
    <t>POIS.12.01.00-00-008/10</t>
  </si>
  <si>
    <t>XII.1. Rozwój systemu ratownictwa medycznego - Chcemy i możemy Ci pomóc w każdej sytuacji - Budowa lądowiska dla śmigłowców sanitarnych na terenie Szpitala Powiatowego im. E. Biernackiego w Mielcu</t>
  </si>
  <si>
    <t>MIELEC</t>
  </si>
  <si>
    <t xml:space="preserve">ŻEROMSKIEGO 22 </t>
  </si>
  <si>
    <t>POIS.12.01.00-00-010/10</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</si>
  <si>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</si>
  <si>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</si>
  <si>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</si>
  <si>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</si>
  <si>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</si>
  <si>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POIS.12.01.00-00-011/10</t>
  </si>
  <si>
    <t>XII.1. Rozwój systemu ratownictwa medycznego - Przebudowa lądowiska dla helikopterów przy Szpitalu Specjalistycznym im. Jędrzeja Śniadeckiego w Nowym Sączu</t>
  </si>
  <si>
    <t xml:space="preserve">Młyńska 10 </t>
  </si>
  <si>
    <t>POIS.12.01.00-00-014/10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</si>
  <si>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</si>
  <si>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</si>
  <si>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</si>
  <si>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</si>
  <si>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</si>
  <si>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</si>
  <si>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</si>
  <si>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</si>
  <si>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</si>
  <si>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</si>
  <si>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</si>
  <si>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</si>
  <si>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</si>
  <si>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</si>
  <si>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</si>
  <si>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</si>
  <si>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POIS.12.01.00-00-017/10</t>
  </si>
  <si>
    <t>XII.1. Rozwój systemu ratownictwa medycznego - Budowa lądowiska dla helikopterów na dachu skrzydła Szpitala w Szczecinie-Zdunowie</t>
  </si>
  <si>
    <t>Specjalistyczny Szpital im. prof. Alfreda Sokołowskiego</t>
  </si>
  <si>
    <t xml:space="preserve">A.Sokołowskiego 11 </t>
  </si>
  <si>
    <t>POIS.12.01.00-00-019/10</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</si>
  <si>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</si>
  <si>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</si>
  <si>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</si>
  <si>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</si>
  <si>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POIS.12.01.00-00-020/10</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</si>
  <si>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</si>
  <si>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</si>
  <si>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</si>
  <si>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</si>
  <si>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</si>
  <si>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POIS.12.01.00-00-021/10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</si>
  <si>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</si>
  <si>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</si>
  <si>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</si>
  <si>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</si>
  <si>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</si>
  <si>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t>
  </si>
  <si>
    <t>XII.1. Rozwój systemu ratownictwa medycznego - Budowa lądowiska dla śmigłowców przy Zespole Opieki Zdrowotnej w Oleśnie</t>
  </si>
  <si>
    <t>Zespół Opieki Zdrowotnej w Oleśnie</t>
  </si>
  <si>
    <t>Olesno</t>
  </si>
  <si>
    <t>46-300</t>
  </si>
  <si>
    <t xml:space="preserve">Klonowa 1 </t>
  </si>
  <si>
    <t>POIS.12.01.00-00-025/10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</si>
  <si>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</si>
  <si>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</si>
  <si>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</si>
  <si>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</si>
  <si>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</si>
  <si>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POIS.12.01.00-00-026/10</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</si>
  <si>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</si>
  <si>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</si>
  <si>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</si>
  <si>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</si>
  <si>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</si>
  <si>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POIS.12.01.00-00-027/10</t>
  </si>
  <si>
    <t>XII.1. Rozwój systemu ratownictwa medycznego - Budowa lądowiska dla śmigłowców sanitarnych w Szpitalu Wojewódzkim w Poznaniu.</t>
  </si>
  <si>
    <t>Szpital Wojewódzki</t>
  </si>
  <si>
    <t>Juraszów 7 19</t>
  </si>
  <si>
    <t>POIS.12.01.00-00-028/10</t>
  </si>
  <si>
    <t>XII.1. Rozwój systemu ratownictwa medycznego - Poprawa skuteczności systemu ratownictwa na Mazurach poprzez budowę lądowiska przy SP ZOZ Giżycko</t>
  </si>
  <si>
    <t>Powiat Giżycki</t>
  </si>
  <si>
    <t>Giżycko</t>
  </si>
  <si>
    <t>11-500</t>
  </si>
  <si>
    <t xml:space="preserve">Al. 1 Maja 14 </t>
  </si>
  <si>
    <t>POIS.12.01.00-00-033/10</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</si>
  <si>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</si>
  <si>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</si>
  <si>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</si>
  <si>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</si>
  <si>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</si>
  <si>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POIS.12.01.00-00-034/10</t>
  </si>
  <si>
    <t>XII.1. Rozwój systemu ratownictwa medycznego - Budowa lądowiska dla śmigłowców przy Szpitalnym Oddziale Ratunkowym SP ZOZ w Nowym Tomyślu</t>
  </si>
  <si>
    <t>Powiat Nowotomyski</t>
  </si>
  <si>
    <t>Nowy Tomyśl</t>
  </si>
  <si>
    <t>64-300</t>
  </si>
  <si>
    <t xml:space="preserve">Poznańska 33 </t>
  </si>
  <si>
    <t>POIS.12.01.00-00-035/10</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</si>
  <si>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</si>
  <si>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</si>
  <si>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</si>
  <si>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</si>
  <si>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</si>
  <si>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POIS.12.01.00-00-036/10</t>
  </si>
  <si>
    <t>XII.1. Rozwój systemu ratownictwa medycznego - Podniesienie dostępności do SOR Szpitala Spec. w Gorlicach poprzez budowę lądowiska dla śmigłowców.</t>
  </si>
  <si>
    <t xml:space="preserve">Węgierska 21 </t>
  </si>
  <si>
    <t>POIS.12.01.00-00-037/10</t>
  </si>
  <si>
    <t>XII.1. Rozwój systemu ratownictwa medycznego - Budowa lądowiska dla śmigłowców na terenie SPZOZ w Krotoszynie</t>
  </si>
  <si>
    <t>Samodzielny Publiczny Zakład Opieki Zdrowotnej w Krotoszynie</t>
  </si>
  <si>
    <t>Krotoszyn</t>
  </si>
  <si>
    <t>63-700</t>
  </si>
  <si>
    <t xml:space="preserve">Młyńska 2 </t>
  </si>
  <si>
    <t>POIS.12.01.00-00-038/10</t>
  </si>
  <si>
    <t>XII.1. Rozwój systemu ratownictwa medycznego - Podniesienie dostępności do SOR Szpitala Pow. w Chrzanowie przez budowę lądowiska dla śmigłowców</t>
  </si>
  <si>
    <t>Szpital Powiatowy w Chrzanowie</t>
  </si>
  <si>
    <t>Chrzanów</t>
  </si>
  <si>
    <t>32-500</t>
  </si>
  <si>
    <t xml:space="preserve">Topolowa 16 </t>
  </si>
  <si>
    <t>POIS.12.01.00-00-039/10</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</si>
  <si>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</si>
  <si>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</si>
  <si>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</si>
  <si>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</si>
  <si>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</si>
  <si>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POIS.12.01.00-00-041/10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</si>
  <si>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</si>
  <si>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</si>
  <si>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</si>
  <si>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</si>
  <si>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</si>
  <si>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POIS.12.01.00-00-042/10</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</si>
  <si>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</si>
  <si>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</si>
  <si>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</si>
  <si>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</si>
  <si>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</si>
  <si>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POIS.12.01.00-00-044/10</t>
  </si>
  <si>
    <t>XII.1. Rozwój systemu ratownictwa medycznego - Modernizacja lądowiska dla helikopterów przy Wojewódzkim Szpitalu Zespolonym w Kaliszu</t>
  </si>
  <si>
    <t>Wojewódzki Szpital Zespolony im. Ludwika Perzyny w Kaliszu</t>
  </si>
  <si>
    <t xml:space="preserve">Poznańska 79 </t>
  </si>
  <si>
    <t>POIS.12.01.00-00-047/10</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</si>
  <si>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</si>
  <si>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</si>
  <si>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</si>
  <si>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</si>
  <si>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</si>
  <si>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POIS.12.01.00-00-050/10</t>
  </si>
  <si>
    <t>XII.1. Rozwój systemu ratownictwa medycznego - Lądowisko w Brodnicy szansą poprawy funkcjonowania systemu ratownictwa medycznego</t>
  </si>
  <si>
    <t>Brodnica</t>
  </si>
  <si>
    <t>87-300</t>
  </si>
  <si>
    <t xml:space="preserve">Wiejska 9 </t>
  </si>
  <si>
    <t>POIS.12.01.00-00-051/10</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</si>
  <si>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</si>
  <si>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</si>
  <si>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</si>
  <si>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</si>
  <si>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</si>
  <si>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POIS.12.01.00-00-053/10</t>
  </si>
  <si>
    <t>XII.1. Rozwój systemu ratownictwa medycznego - Modernizacja lądowiska dla helikopterów sanitarnych</t>
  </si>
  <si>
    <t>Samodzielny Publiczny Zakład Opieki Zdrowotnej Ministerstwa Spraw Wewnętrznych w Lublinie</t>
  </si>
  <si>
    <t xml:space="preserve">Grenadierów 3 </t>
  </si>
  <si>
    <t>POIS.12.01.00-00-055/10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</si>
  <si>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</si>
  <si>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</si>
  <si>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</si>
  <si>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</si>
  <si>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</si>
  <si>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</si>
  <si>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</si>
  <si>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</si>
  <si>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</si>
  <si>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</si>
  <si>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POIS.12.01.00-00-061/10</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</si>
  <si>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</si>
  <si>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</si>
  <si>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</si>
  <si>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</si>
  <si>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POIS.12.01.00-00-062/10</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</si>
  <si>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</si>
  <si>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</si>
  <si>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</si>
  <si>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</si>
  <si>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</si>
  <si>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POIS.12.01.00-00-063/10</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</si>
  <si>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</si>
  <si>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</si>
  <si>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</si>
  <si>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</si>
  <si>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</si>
  <si>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POIS.12.01.00-00-064/10</t>
  </si>
  <si>
    <t>XII.1. Rozwój systemu ratownictwa medycznego - Budowa i remont oraz doposażenie baz Lotniczego Pogotowia Ratunkowego - ETAP 1.</t>
  </si>
  <si>
    <t xml:space="preserve">  Liczba wybudowanych instytucji ochrony zdrowia - 7</t>
  </si>
  <si>
    <t>POIS.12.01.00-00-065/10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</si>
  <si>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</si>
  <si>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</si>
  <si>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</si>
  <si>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</si>
  <si>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</si>
  <si>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POIS.12.01.00-00-066/10</t>
  </si>
  <si>
    <t>XII.1. Rozwój systemu ratownictwa medycznego - Zakup sprzętu medycznego na potrzeby organizacji Centrum Urazowego w Wojskowym Instytucie Medycznym</t>
  </si>
  <si>
    <t>POIS.12.01.00-00-067/10</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</si>
  <si>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</si>
  <si>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</si>
  <si>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</si>
  <si>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</si>
  <si>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POIS.12.01.00-00-068/10</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</si>
  <si>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</si>
  <si>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</si>
  <si>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</si>
  <si>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</si>
  <si>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POIS.12.01.00-00-069/10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</si>
  <si>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</si>
  <si>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</si>
  <si>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</si>
  <si>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</si>
  <si>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t>
  </si>
  <si>
    <t>XII.1. Rozwój systemu ratownictwa medycznego - Utworzenie centrum urazowego na bazie wielospecjalistycznego Wojewódzkiego Szpitala Specjalistycznego nr 5 im. Św. Barbary w Sosnowcu</t>
  </si>
  <si>
    <t>Wojewódzki Szpital Specjalistyczny Nr 5 im."Św. Barbary"</t>
  </si>
  <si>
    <t>POIS.12.01.00-00-209/08</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</si>
  <si>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</si>
  <si>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</si>
  <si>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</si>
  <si>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</si>
  <si>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t>
  </si>
  <si>
    <t>XII.1. Rozwój systemu ratownictwa medycznego - Zakup aparatury i sprzętu medycznego dla szpitalnego oddziału ratunkowego Szpitala Wojewódzkiego im. Jana Pawła II w Bełchatowie</t>
  </si>
  <si>
    <t>POIS.12.01.00-00-212/08</t>
  </si>
  <si>
    <t>XII.1. Rozwój systemu ratownictwa medycznego - Przebudowa pomieszczeń Brzeskiego Centrum Medycznego w Brzegu na Szpitalny Oddział Ratunkowy</t>
  </si>
  <si>
    <t>Powiat Brzeski</t>
  </si>
  <si>
    <t>Brzeg</t>
  </si>
  <si>
    <t>49-300</t>
  </si>
  <si>
    <t xml:space="preserve">Robotnicza 20 </t>
  </si>
  <si>
    <t>POIS.12.01.00-00-213/08</t>
  </si>
  <si>
    <t>XII.1. Rozwój systemu ratownictwa medycznego - Podniesienie dostępu do specjalistycznych świadczeń zdrowotnych poprzez wyposażenie Szpitalnego Oddziału Ratunkowego w Nysie</t>
  </si>
  <si>
    <t>NYSA</t>
  </si>
  <si>
    <t xml:space="preserve">ŚWIĘTEGO PIOTRA 1 </t>
  </si>
  <si>
    <t>POIS.12.01.00-00-216/08</t>
  </si>
  <si>
    <t>XII.1. Rozwój systemu ratownictwa medycznego - Dostosowanie Szpitalnego Oddziału Ratunkowego w SPZOZ w Brzesku do wymogów obowiązujących przepisów prawa, wraz z wyposażeniem w aparaturę medyczną.</t>
  </si>
  <si>
    <t>POIS.12.01.00-00-217/08</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</si>
  <si>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</si>
  <si>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</si>
  <si>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</si>
  <si>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</si>
  <si>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</si>
  <si>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POIS.12.01.00-00-218/08</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</si>
  <si>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</si>
  <si>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</si>
  <si>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</si>
  <si>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</si>
  <si>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</si>
  <si>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</si>
  <si>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</si>
  <si>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</si>
  <si>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</si>
  <si>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POIS.12.01.00-00-223/08</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</si>
  <si>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</si>
  <si>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</si>
  <si>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</si>
  <si>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</si>
  <si>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</si>
  <si>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</si>
  <si>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</si>
  <si>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</si>
  <si>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</si>
  <si>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POIS.12.01.00-00-227/08</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</si>
  <si>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</si>
  <si>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</si>
  <si>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</si>
  <si>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</si>
  <si>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</si>
  <si>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POIS.12.01.00-00-228/08</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</si>
  <si>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</si>
  <si>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</si>
  <si>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</si>
  <si>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</si>
  <si>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POIS.12.01.00-00-231/08</t>
  </si>
  <si>
    <t>XII.1. Rozwój systemu ratownictwa medycznego - Poprawa jakości ratownictwa medycznego w Powiecie Lęborskim poprzez rozbudowę oraz doposażenie w sprzęt medyczny Szpitalnego Oddziału Ratunkowego w Lęborku</t>
  </si>
  <si>
    <t>POIS.12.01.00-00-232/08</t>
  </si>
  <si>
    <t>XII.1. Rozwój systemu ratownictwa medycznego - Rozbudowa i doposażenie Szpitalnego Oddziału Ratunkowego - II etap modernizacji Szpitala Powiatowego w Krotoszynie</t>
  </si>
  <si>
    <t>POIS.12.01.00-00-235/08</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</si>
  <si>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</si>
  <si>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</si>
  <si>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</si>
  <si>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</si>
  <si>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</si>
  <si>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POIS.12.01.00-00-236/08</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</si>
  <si>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</si>
  <si>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</si>
  <si>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</si>
  <si>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</si>
  <si>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</si>
  <si>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POIS.12.01.00-00-237/08</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</si>
  <si>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</si>
  <si>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</si>
  <si>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</si>
  <si>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</si>
  <si>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POIS.12.01.00-00-238/08</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</si>
  <si>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</si>
  <si>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</si>
  <si>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</si>
  <si>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</si>
  <si>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</si>
  <si>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POIS.12.01.00-00-239/08</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</si>
  <si>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</si>
  <si>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</si>
  <si>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</si>
  <si>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</si>
  <si>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</si>
  <si>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POIS.12.01.00-00-242/08</t>
  </si>
  <si>
    <t>XII.1. Rozwój systemu ratownictwa medycznego - Podniesienie dostępu do specjalistycznych świadczeń zdrowotnych poprzez budowę lądowiska i modernizację Szpitalnego Oddziału Ratunkowego w Wałbrzychu</t>
  </si>
  <si>
    <t xml:space="preserve">Sokołowskiego 4 </t>
  </si>
  <si>
    <t>POIS.12.01.00-00-244/08</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</si>
  <si>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</si>
  <si>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</si>
  <si>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</si>
  <si>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</si>
  <si>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</si>
  <si>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POIS.12.01.00-00-246/08</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</si>
  <si>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</si>
  <si>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</si>
  <si>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</si>
  <si>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POIS.12.01.00-00-247/08</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</si>
  <si>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</si>
  <si>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</si>
  <si>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</si>
  <si>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</si>
  <si>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</si>
  <si>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POIS.12.01.00-00-248/08</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</si>
  <si>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</si>
  <si>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</si>
  <si>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</si>
  <si>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</si>
  <si>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</si>
  <si>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POIS.12.01.00-00-249/08</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</si>
  <si>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</si>
  <si>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</si>
  <si>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</si>
  <si>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</si>
  <si>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POIS.12.01.00-00-251/08</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</si>
  <si>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</si>
  <si>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</si>
  <si>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</si>
  <si>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</si>
  <si>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</si>
  <si>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POIS.12.01.00-00-252/08</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</si>
  <si>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</si>
  <si>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</si>
  <si>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</si>
  <si>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</si>
  <si>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</si>
  <si>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POIS.12.01.00-00-254/08</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</si>
  <si>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</si>
  <si>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</si>
  <si>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</si>
  <si>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</si>
  <si>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</si>
  <si>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POIS.12.01.00-00-255/08</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</si>
  <si>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</si>
  <si>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</si>
  <si>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</si>
  <si>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</si>
  <si>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</si>
  <si>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POIS.12.01.00-00-256/08</t>
  </si>
  <si>
    <t>XII.1. Rozwój systemu ratownictwa medycznego - Zwiększenie bezpieczeństwa zdrowotnego społeczeństwa poprzez przebudowę i doposażenie istniejącego Szpitalnego Oddziału Ratunkowego SPZZOZ w Gryficach</t>
  </si>
  <si>
    <t>POIS.12.01.00-00-257/08</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</si>
  <si>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</si>
  <si>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</si>
  <si>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</si>
  <si>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</si>
  <si>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</si>
  <si>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POIS.12.01.00-00-261/08</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</si>
  <si>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</si>
  <si>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</si>
  <si>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</si>
  <si>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</si>
  <si>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</si>
  <si>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POIS.12.01.00-00-262/08</t>
  </si>
  <si>
    <t>XII.1. Rozwój systemu ratownictwa medycznego - Rozbudowa i modernizacja Szpitala Śląskiego w Cieszynie - etap II - wyposażenie Szpitalnego Oddziału Ratunkowego</t>
  </si>
  <si>
    <t>Powiat Cieszyński</t>
  </si>
  <si>
    <t xml:space="preserve">Bobrecka 29 </t>
  </si>
  <si>
    <t>POIS.12.01.00-00-263/08</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</si>
  <si>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</si>
  <si>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</si>
  <si>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</si>
  <si>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</si>
  <si>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</si>
  <si>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POIS.12.01.00-00-266/08</t>
  </si>
  <si>
    <t>XII.1. Rozwój systemu ratownictwa medycznego - Remont drogi dojazdowej i doposażenie Szpitalnego Oddziału Ratunkowego zgodnie z Rozp. Min. Zdrowia z 15.03.07r. w Szpitalu Powiatowym w Chrzanowie</t>
  </si>
  <si>
    <t>POIS.12.01.00-00-268/08</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</si>
  <si>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</si>
  <si>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</si>
  <si>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</si>
  <si>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</si>
  <si>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</si>
  <si>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POIS.12.01.00-00-269/08</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</si>
  <si>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</si>
  <si>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</si>
  <si>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POIS.12.01.00-00-270/08</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</si>
  <si>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</si>
  <si>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</si>
  <si>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</si>
  <si>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</si>
  <si>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</si>
  <si>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POIS.12.01.00-00-271/08</t>
  </si>
  <si>
    <t>XII.1. Rozwój systemu ratownictwa medycznego - Przebudowa budynku Przychodni na Szpitalny Oddział Ratunkowy Zespołu Opieki Zdrowotnej w Bolesławcu</t>
  </si>
  <si>
    <t xml:space="preserve">Jeleniogórska 4 </t>
  </si>
  <si>
    <t>POIS.12.01.00-00-272/08</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</si>
  <si>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</si>
  <si>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</si>
  <si>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</si>
  <si>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</si>
  <si>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POIS.12.01.00-00-274/08</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</si>
  <si>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</si>
  <si>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</si>
  <si>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</si>
  <si>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POIS.12.01.00-00-276/08</t>
  </si>
  <si>
    <t>XII.1. Rozwój systemu ratownictwa medycznego - Poprawa jakości systemu ratownictwa medycznego poprzez doposażenie Szpitalnego Oddziału Ratunkowego w Wojewódzkim Szpitalu Zespolonym w Elblągu.</t>
  </si>
  <si>
    <t xml:space="preserve">Królewiecka 146 </t>
  </si>
  <si>
    <t>POIS.12.01.00-00-278/08</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</si>
  <si>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</si>
  <si>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</si>
  <si>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</si>
  <si>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</si>
  <si>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</si>
  <si>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POIS.12.01.00-00-279/08</t>
  </si>
  <si>
    <t>XII.1. Rozwój systemu ratownictwa medycznego - Dostosowanie Szpitalnego Oddziału Ratunkowego do wymaganych standardów poprzez zakup nowoczesnego sprzętu medycznego</t>
  </si>
  <si>
    <t xml:space="preserve">Ujejskiego 75 </t>
  </si>
  <si>
    <t>POIS.12.01.00-00-280/08</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</si>
  <si>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</si>
  <si>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</si>
  <si>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</si>
  <si>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</si>
  <si>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</si>
  <si>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POIS.12.01.00-00-281/08</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</si>
  <si>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</si>
  <si>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</si>
  <si>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</si>
  <si>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</si>
  <si>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POIS.12.01.00-00-283/08</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</si>
  <si>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</si>
  <si>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</si>
  <si>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</si>
  <si>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</si>
  <si>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POIS.12.01.00-00-284/08</t>
  </si>
  <si>
    <t>XII.1. Rozwój systemu ratownictwa medycznego - Zakup aparatury medycznej dla Szpitalnego Oddziału Ratunkowego Szpitala Wojewódzkiego w Gorzowie Wlkp.</t>
  </si>
  <si>
    <t>POIS.12.01.00-00-285/08</t>
  </si>
  <si>
    <t>XII.1. Rozwój systemu ratownictwa medycznego - Rozbudowa i przebudowa Szpitalnego Oddziału Ratunkowego i Diagnostyki Obrazowej SPZOZ w Oławie</t>
  </si>
  <si>
    <t>Zespół Opieki Zdrowotnej w Oławie</t>
  </si>
  <si>
    <t>Oława</t>
  </si>
  <si>
    <t>55-200</t>
  </si>
  <si>
    <t xml:space="preserve">K.K.Baczyńskiego 1 </t>
  </si>
  <si>
    <t>POIS.12.01.00-00-287/08</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</si>
  <si>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</si>
  <si>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</si>
  <si>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</si>
  <si>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</si>
  <si>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</si>
  <si>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POIS.12.01.00-00-289/08</t>
  </si>
  <si>
    <t>XII.1. Rozwój systemu ratownictwa medycznego - Remont i przebudowa SOR i lądowiska oraz zakup wyposażenia medycznego SOR dla ZZOZ w Ostrowie Wlkp.</t>
  </si>
  <si>
    <t>Zespół Zakładów Opieki Zdrowotnej w Ostrowie Wielkopolskim</t>
  </si>
  <si>
    <t xml:space="preserve">Limanowskiego 20/22 </t>
  </si>
  <si>
    <t>POIS.12.01.00-00-290/08</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</si>
  <si>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</si>
  <si>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</si>
  <si>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</si>
  <si>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</si>
  <si>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</si>
  <si>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POIS.12.01.00-00-292/08</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</si>
  <si>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</si>
  <si>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</si>
  <si>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</si>
  <si>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</si>
  <si>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</si>
  <si>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POIS.12.01.00-00-295/08</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</si>
  <si>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</si>
  <si>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</si>
  <si>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</si>
  <si>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</si>
  <si>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</si>
  <si>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POIS.12.01.00-00-296/08</t>
  </si>
  <si>
    <t>XII.1. Rozwój systemu ratownictwa medycznego - Budowa lądowiska dla helikopterów w Regionalnym Szpitalu Specjalistycznym w Grudziądzu.</t>
  </si>
  <si>
    <t>Regionalny Szpital Specjalistyczny im. dr Władysława Biegańskiego</t>
  </si>
  <si>
    <t>POIS.12.01.00-00-297/08</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</si>
  <si>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</si>
  <si>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</si>
  <si>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POIS.12.01.00-00-300/08</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</si>
  <si>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</si>
  <si>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</si>
  <si>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</si>
  <si>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</si>
  <si>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</si>
  <si>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POIS.12.01.00-00-301/08</t>
  </si>
  <si>
    <t>XII.1. Rozwój systemu ratownictwa medycznego - Wyposażenie Szpitalnego Oddziału Ratunkowego w Wojewódzkim Szpitalu Specjalistycznym w Słupsku</t>
  </si>
  <si>
    <t>Samorząd Województwa Pomorskiego</t>
  </si>
  <si>
    <t>80-810</t>
  </si>
  <si>
    <t>Okopowa 21 27</t>
  </si>
  <si>
    <t>POIS.12.01.00-00-302/08</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</si>
  <si>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</si>
  <si>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</si>
  <si>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</si>
  <si>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</si>
  <si>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</si>
  <si>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POIS.12.01.00-00-303/08</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</si>
  <si>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</si>
  <si>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</si>
  <si>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</si>
  <si>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</si>
  <si>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POIS.12.01.00-00-304/08</t>
  </si>
  <si>
    <t>XII.1. Rozwój systemu ratownictwa medycznego - Poprawa infrastruktury oraz doposażenie w sprzęt medyczny SOR w Starogardzie Gdańskim w celu zwiększenia efektywności ratownictwa medycznego.</t>
  </si>
  <si>
    <t>Powiat Starogardzki</t>
  </si>
  <si>
    <t xml:space="preserve">Kościuszki 17 </t>
  </si>
  <si>
    <t>POIS.12.01.00-00-305/08</t>
  </si>
  <si>
    <t>XII.1. Rozwój systemu ratownictwa medycznego - Przebudowa i wyposażenie Szpitalnego Oddziału Ratunkowego w Wojewódzkim Szpitalu Zespolonym w Płocku.</t>
  </si>
  <si>
    <t>Wojewódzki Szpital Zespolony</t>
  </si>
  <si>
    <t xml:space="preserve">Medyczna 19 </t>
  </si>
  <si>
    <t>POIS.12.01.00-00-306/08</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</si>
  <si>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</si>
  <si>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</si>
  <si>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</si>
  <si>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</si>
  <si>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</si>
  <si>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POIS.12.01.00-00-307/08</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</si>
  <si>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</si>
  <si>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</si>
  <si>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</si>
  <si>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</si>
  <si>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</si>
  <si>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</si>
  <si>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POIS.12.01.00-00-308/08</t>
  </si>
  <si>
    <t>XII.1. Rozwój systemu ratownictwa medycznego - Rozbudowa, modernizacja i doposażenie Szpitalnego Oddziału Ratunkowego.</t>
  </si>
  <si>
    <t>POIS.12.01.00-00-310/08</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</si>
  <si>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</si>
  <si>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</si>
  <si>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POIS.12.01.00-00-311/08</t>
  </si>
  <si>
    <t>XII.1. Rozwój systemu ratownictwa medycznego - Modernizacja i rozbudowa Szpitalnego Oddziału Ratunkowego w Szpitalu Wojewódzkim nr 2 w Rzeszowie</t>
  </si>
  <si>
    <t>POIS.12.01.00-00-312/08</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</si>
  <si>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</si>
  <si>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</si>
  <si>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</si>
  <si>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</si>
  <si>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</si>
  <si>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POIS.12.01.00-00-315/08</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</si>
  <si>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</si>
  <si>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</si>
  <si>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</si>
  <si>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</si>
  <si>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</si>
  <si>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POIS.12.01.00-00-317/08</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</si>
  <si>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</si>
  <si>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</si>
  <si>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</si>
  <si>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POIS.12.01.00-00-321/08</t>
  </si>
  <si>
    <t>XII.1. Rozwój systemu ratownictwa medycznego - Zwiększenie dostępu do świadczeń zdrowotnych przez doposażenie i modernizację infrastruktury szpitalnego oddziału ratunkowego w PS ZOZ w Inowrocławiu.</t>
  </si>
  <si>
    <t>POIS.12.01.00-00-323/08</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</si>
  <si>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</si>
  <si>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</si>
  <si>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</si>
  <si>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POIS.12.01.00-00-326/08</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</si>
  <si>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</si>
  <si>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</si>
  <si>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</si>
  <si>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POIS.12.01.00-00-328/08</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</si>
  <si>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</si>
  <si>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</si>
  <si>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</si>
  <si>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</si>
  <si>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</si>
  <si>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POIS.12.01.00-00-329/08</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</si>
  <si>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</si>
  <si>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</si>
  <si>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</si>
  <si>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POIS.12.01.00-00-330/08</t>
  </si>
  <si>
    <t>XII.1. Rozwój systemu ratownictwa medycznego - Zakup wyrobów medycznych do diagnostyki i terapii oraz budowa drogi między lądowiskiem a SOR-em w WSS im.M. Kopernika w Łodzi.</t>
  </si>
  <si>
    <t>POIS.12.01.00-00-331/08</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</si>
  <si>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</si>
  <si>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</si>
  <si>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</si>
  <si>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</si>
  <si>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</si>
  <si>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POIS.12.01.00-00-332/08</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</si>
  <si>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</si>
  <si>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</si>
  <si>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</si>
  <si>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</si>
  <si>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POIS.12.01.00-00-333/08</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</si>
  <si>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</si>
  <si>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</si>
  <si>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</si>
  <si>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POIS.12.01.00-00-336/08</t>
  </si>
  <si>
    <t>XII.1. Rozwój systemu ratownictwa medycznego - Utrzymanie zasady "ZŁOTEJ GODZINY" przez zakup sprzętu diagonostycznego i podtrzymującego życie dla SOR w Szpitalu Specjalistycznym w Gorlicach</t>
  </si>
  <si>
    <t>POIS.12.01.00-00-337/08</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</si>
  <si>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</si>
  <si>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</si>
  <si>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</si>
  <si>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</si>
  <si>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</si>
  <si>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POIS.12.01.00-00-340/08</t>
  </si>
  <si>
    <t>XII.1. Rozwój systemu ratownictwa medycznego - Rozbudowa i przebudowa Szpitala Powiatowego w Nowym Tomyślu - Szpitalny Oddział Ratunkowy z wyposażeniem</t>
  </si>
  <si>
    <t>POIS.12.01.00-00-342/08</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</si>
  <si>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</si>
  <si>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</si>
  <si>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</si>
  <si>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</si>
  <si>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POIS.12.01.00-00-343/08</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</si>
  <si>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</si>
  <si>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</si>
  <si>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</si>
  <si>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</si>
  <si>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</si>
  <si>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POIS.12.01.00-00-344/08</t>
  </si>
  <si>
    <t>XII.1. Rozwój systemu ratownictwa medycznego - Zakup sprzętu medycznego dla Wojewódzkiego Szpitala Zespolonego im. Ludwika Perzyny w Kaliszu celem doposażenia Szpitalnego Oddziału Ratunkowego.</t>
  </si>
  <si>
    <t>POIS.12.01.00-00-346/08</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</si>
  <si>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</si>
  <si>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</si>
  <si>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</si>
  <si>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POIS.12.01.00-00-350/08</t>
  </si>
  <si>
    <t>XII.1. Rozwój systemu ratownictwa medycznego - Przebudowa i doposażenie SOR SPSK Nr 4 w Lublinie celem podniesienia jakości i dostępności do świadczeń medycznych w stanach nagłego zagrożenia życia</t>
  </si>
  <si>
    <t xml:space="preserve">Jaczewskiego 8 </t>
  </si>
  <si>
    <t>POIS.12.01.00-00-353/08</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</si>
  <si>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</si>
  <si>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</si>
  <si>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</si>
  <si>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</si>
  <si>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POIS.12.01.00-00-354/08</t>
  </si>
  <si>
    <t>XII.1. Rozwój systemu ratownictwa medycznego - Poprawa dostępności do świadczeń zdrowotnych z zakresu ratownictwa medycznego poprzez modernizację Szpitalnego Oddziału Ratunkowego w SPZOZ w Sieradzu</t>
  </si>
  <si>
    <t xml:space="preserve">Armi Krajowej 7 </t>
  </si>
  <si>
    <t>POIS.12.01.00-00-355/08</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</si>
  <si>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</si>
  <si>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</si>
  <si>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</si>
  <si>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</si>
  <si>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</si>
  <si>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POIS.12.01.00-00-356/08</t>
  </si>
  <si>
    <t>Wojewódzki Szpital Specjalistyczny nr 5 im. "Św. Barbary"</t>
  </si>
  <si>
    <t>POIS.12.01.00-00-358/08</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</si>
  <si>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</si>
  <si>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</si>
  <si>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</si>
  <si>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POIS.12.01.00-00-359/08</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</si>
  <si>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</si>
  <si>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</si>
  <si>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</si>
  <si>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</si>
  <si>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</si>
  <si>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POIS.12.01.00-00-361/08</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</si>
  <si>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</si>
  <si>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</si>
  <si>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</si>
  <si>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</si>
  <si>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</si>
  <si>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POIS.12.02.00-00-001/08</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</si>
  <si>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</si>
  <si>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</si>
  <si>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</si>
  <si>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</si>
  <si>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</si>
  <si>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POIS.12.02.00-00-001/09</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</si>
  <si>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</si>
  <si>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</si>
  <si>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</si>
  <si>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</si>
  <si>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</si>
  <si>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POIS.12.02.00-00-001/11</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</si>
  <si>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</si>
  <si>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</si>
  <si>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</si>
  <si>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</si>
  <si>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POIS.12.02.00-00-001/12</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</si>
  <si>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</si>
  <si>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</si>
  <si>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</si>
  <si>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</si>
  <si>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</si>
  <si>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POIS.12.02.00-00-001/13</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</si>
  <si>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</si>
  <si>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</si>
  <si>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</si>
  <si>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</si>
  <si>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POIS.12.02.00-00-001/14</t>
  </si>
  <si>
    <t>XII.2. Inwestycje w infrastrukturę ochrony zdrowia o znaczeniu ponadregionalnym - Rozbudowa i doposażenie Samodzielnego Publicznego Szpitala Klinicznego im. Prof. Adama Grucy w celu poprawy jakości i dostępności udzielanych świadczeń zdrowotnych</t>
  </si>
  <si>
    <t>POIS.12.02.00-00-002/08</t>
  </si>
  <si>
    <t>XII.2. Inwestycje w infrastrukturę ochrony zdrowia o znaczeniu ponadregionalnym - Wzrost jakości i dostępności świadczeń zdrowotnych 10 WSK z Polikliniką SPZOZ w Bydgoszczy poprzez zakup sprzętu medycznego dla intensywnej terapii.</t>
  </si>
  <si>
    <t>POIS.12.02.00-00-002/09</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</si>
  <si>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</si>
  <si>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</si>
  <si>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</si>
  <si>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</si>
  <si>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POIS.12.02.00-00-002/11</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</si>
  <si>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</si>
  <si>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</si>
  <si>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POIS.12.02.00-00-002/12</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</si>
  <si>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</si>
  <si>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</si>
  <si>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</si>
  <si>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</si>
  <si>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POIS.12.02.00-00-002/13</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</si>
  <si>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</si>
  <si>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</si>
  <si>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</si>
  <si>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</si>
  <si>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POIS.12.02.00-00-002/14</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</si>
  <si>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</si>
  <si>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</si>
  <si>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POIS.12.02.00-00-002/15</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</si>
  <si>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</si>
  <si>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</si>
  <si>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POIS.12.02.00-00-003/08</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</si>
  <si>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</si>
  <si>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</si>
  <si>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</si>
  <si>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</si>
  <si>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</si>
  <si>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POIS.12.02.00-00-003/09</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</si>
  <si>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</si>
  <si>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POIS.12.02.00-00-003/12</t>
  </si>
  <si>
    <t>XII.2. Inwestycje w infrastrukturę ochrony zdrowia o znaczeniu ponadregionalnym - Poprawa jakości diagnostyki obrazowej i leczenia poprzez wymianę systemu rezonansu magnetycznego w Wojskowym Instytucie Medycznym w Warszawie</t>
  </si>
  <si>
    <t>POIS.12.02.00-00-003/14</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</si>
  <si>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</si>
  <si>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</si>
  <si>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</si>
  <si>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</si>
  <si>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POIS.12.02.00-00-004/08</t>
  </si>
  <si>
    <t>XII.2. Inwestycje w infrastrukturę ochrony zdrowia o znaczeniu ponadregionalnym - Poprawa dostępu do usług medycznych o znaczeniu ponadregionalnym przez doposażenie Zakładu Radiologii UCK w Gdańsku w rezonans magnetyczny</t>
  </si>
  <si>
    <t>POIS.12.02.00-00-004/09</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</si>
  <si>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</si>
  <si>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</si>
  <si>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</si>
  <si>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</si>
  <si>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POIS.12.02.00-00-004/12</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</si>
  <si>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</si>
  <si>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</si>
  <si>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POIS.12.02.00-00-005/08</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</si>
  <si>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</si>
  <si>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</si>
  <si>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</si>
  <si>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</si>
  <si>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POIS.12.02.00-00-005/09</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</si>
  <si>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</si>
  <si>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</si>
  <si>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</si>
  <si>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</si>
  <si>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POIS.12.02.00-00-005/12</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</si>
  <si>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</si>
  <si>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</si>
  <si>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</si>
  <si>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</si>
  <si>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</si>
  <si>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POIS.12.02.00-00-006/12</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</si>
  <si>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</si>
  <si>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</si>
  <si>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</si>
  <si>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</si>
  <si>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POIS.12.02.00-00-007/08</t>
  </si>
  <si>
    <t>XII.2. Inwestycje w infrastrukturę ochrony zdrowia o znaczeniu ponadregionalnym - Zakup aparatury i sprzętu medycznego dla Zakładu Diagnostyki Laboratoryjnej i Immunologii Klinicznej Wieku Rozwojowego w SPDSK w Warszawie</t>
  </si>
  <si>
    <t>POIS.12.02.00-00-007/12</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</si>
  <si>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</si>
  <si>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</si>
  <si>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</si>
  <si>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</si>
  <si>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POIS.12.02.00-00-008/08</t>
  </si>
  <si>
    <t>XII.2. Inwestycje w infrastrukturę ochrony zdrowia o znaczeniu ponadregionalnym - Poprawa diagnostyki obrazowej w 4 Wojskowym Szpitalu Klinicznym we Wrocławiu.</t>
  </si>
  <si>
    <t>POIS.12.02.00-00-008/12</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</si>
  <si>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</si>
  <si>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</si>
  <si>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</si>
  <si>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</si>
  <si>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POIS.12.02.00-00-009/08</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</si>
  <si>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</si>
  <si>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</si>
  <si>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</si>
  <si>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</si>
  <si>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POIS.12.02.00-00-010/08</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</si>
  <si>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</si>
  <si>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</si>
  <si>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</si>
  <si>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POIS.12.02.00-00-011/08</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</si>
  <si>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</si>
  <si>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</si>
  <si>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</si>
  <si>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</si>
  <si>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POIS.12.02.00-00-012/08</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</si>
  <si>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</si>
  <si>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</si>
  <si>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</si>
  <si>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</si>
  <si>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</si>
  <si>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POIS.12.02.00-00-013/08</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</si>
  <si>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</si>
  <si>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</si>
  <si>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</si>
  <si>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</si>
  <si>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POIS.12.02.00-00-015/08</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</si>
  <si>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</si>
  <si>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</si>
  <si>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</si>
  <si>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POIS.12.02.00-00-016/08</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</si>
  <si>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</si>
  <si>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</si>
  <si>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POIS.12.02.00-00-017/08</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</si>
  <si>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</si>
  <si>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</si>
  <si>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</si>
  <si>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POIS.12.02.00-00-018/08</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</si>
  <si>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</si>
  <si>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</si>
  <si>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</si>
  <si>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</si>
  <si>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POIS.12.02.00-00-019/08</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</si>
  <si>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</si>
  <si>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</si>
  <si>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</si>
  <si>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</si>
  <si>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POIS.12.02.00-00-021/08</t>
  </si>
  <si>
    <t>XII.2. Inwestycje w infrastrukturę ochrony zdrowia o znaczeniu ponadregionalnym - Utworzenie Makroregionalnego Centrum Inwazyjnej Diagnostyki i Chirurgicznego Leczenia Raka Płuca w SPSK Nr 4 w Lublinie.</t>
  </si>
  <si>
    <t>POIS.12.02.00-00-022/08</t>
  </si>
  <si>
    <t>XII.2. Inwestycje w infrastrukturę ochrony zdrowia o znaczeniu ponadregionalnym - Modernizacja Kliniki Pneumonologii, Onkologii i Alergologii w SPSK nr 4 w Lublinie celem zwiększenia skuteczności wczesnej diagnostyki raka płuca</t>
  </si>
  <si>
    <t>POIS.12.02.00-00-023/08</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</si>
  <si>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</si>
  <si>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</si>
  <si>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</si>
  <si>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</si>
  <si>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POIS.12.02.00-00-024/08</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</si>
  <si>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</si>
  <si>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</si>
  <si>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POIS.12.02.00-00-026/08</t>
  </si>
  <si>
    <t>XII.2. Inwestycje w infrastrukturę ochrony zdrowia o znaczeniu ponadregionalnym - Wzrost dostępności wysokospecjalistycznych świadczeń zdrowotnych przez wymianę aparatu rezonansu magnetycznego w Szpitalu Uniwersyteckim w Bydgoszczy.</t>
  </si>
  <si>
    <t>POIS.12.02.00-00-029/08</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</si>
  <si>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</si>
  <si>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</si>
  <si>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</si>
  <si>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</si>
  <si>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</si>
  <si>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POIS.12.02.00-00-030/08</t>
  </si>
  <si>
    <t>XII.2. Inwestycje w infrastrukturę ochrony zdrowia o znaczeniu ponadregionalnym - Poprawa jakości i dostępności usług medycznych poprzez zakup aparatury obrazowej i wyrobów medycznych dla Instytutu Kardiologii w Warszawie.</t>
  </si>
  <si>
    <t>POIS.12.02.00-00-031/08</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</si>
  <si>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</si>
  <si>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</si>
  <si>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</si>
  <si>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</si>
  <si>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POIS.12.02.00-00-035/08</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</si>
  <si>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</si>
  <si>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</si>
  <si>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</si>
  <si>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</si>
  <si>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POIS.12.02.00-00-036/08</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</si>
  <si>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</si>
  <si>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</si>
  <si>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</si>
  <si>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POIS.12.02.00-00-037/08</t>
  </si>
  <si>
    <t>XII.2. Inwestycje w infrastrukturę ochrony zdrowia o znaczeniu ponadregionalnym - Poprawa jakości świadczenia usług medycznych w zakresie chirurgii małoinwazyjnej w Klinice chirurgii gastroenterologicznej i transplantologii w CSK MSWiA w Warszawie.</t>
  </si>
  <si>
    <t>POIS.12.02.00-00-038/08</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</si>
  <si>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</si>
  <si>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</si>
  <si>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</si>
  <si>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</si>
  <si>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POIS.12.02.00-00-039/08</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</si>
  <si>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</si>
  <si>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</si>
  <si>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</si>
  <si>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</si>
  <si>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POIS.12.02.00-00-041/08</t>
  </si>
  <si>
    <t>XII.2. Inwestycje w infrastrukturę ochrony zdrowia o znaczeniu ponadregionalnym - Zakup i instalacja SPECT-CT oraz modernizacja ośrodka medycyny nuklearnej w Oddziale Klinicznym Endokrynologii Szpitala Uniwersyteckiego w Krakowie.</t>
  </si>
  <si>
    <t>POIS.12.02.00-00-042/08</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</si>
  <si>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</si>
  <si>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</si>
  <si>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POIS.12.02.00-00-043/08</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</si>
  <si>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</si>
  <si>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</si>
  <si>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</si>
  <si>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</si>
  <si>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</si>
  <si>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POIS.12.02.00-00-044/08</t>
  </si>
  <si>
    <t>XII.2. Inwestycje w infrastrukturę ochrony zdrowia o znaczeniu ponadregionalnym - Zakup aparatury obrazowej oraz wyrobów medycznych na potrzeby Pracowni Hemodynamiki i Diagnostyki Obrazowej SCCS w Zabrzu.</t>
  </si>
  <si>
    <t xml:space="preserve">M. Curie-Skłodowskiej 9 </t>
  </si>
  <si>
    <t>POIS.12.02.00-00-046/08</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</si>
  <si>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</si>
  <si>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</si>
  <si>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</si>
  <si>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</si>
  <si>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POIS.12.02.00-00-047/08</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</si>
  <si>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</si>
  <si>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</si>
  <si>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</si>
  <si>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</si>
  <si>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POIS.12.02.00-00-048/08</t>
  </si>
  <si>
    <t>XII.2. Inwestycje w infrastrukturę ochrony zdrowia o znaczeniu ponadregionalnym - Zakup specjalistycznego sprzętu medycznego na potrzeby Szpitala Uniwersyteckiego Nr 2 im. dr Jana Biziela w Bydgoszczy.</t>
  </si>
  <si>
    <t>POIS.12.02.00-00-049/08</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</si>
  <si>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</si>
  <si>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</si>
  <si>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</si>
  <si>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</si>
  <si>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POIS.12.02.00-00-050/08</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</si>
  <si>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</si>
  <si>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</si>
  <si>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</si>
  <si>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</si>
  <si>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POIS.12.02.00-00-051/08</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</si>
  <si>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</si>
  <si>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</si>
  <si>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</si>
  <si>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</si>
  <si>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POIS.12.02.00-00-052/08</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</si>
  <si>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</si>
  <si>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</si>
  <si>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</si>
  <si>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</si>
  <si>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POIS.12.02.00-00-053/08</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</si>
  <si>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</si>
  <si>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</si>
  <si>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</si>
  <si>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</si>
  <si>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POIS.12.02.00-00-054/08</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</si>
  <si>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</si>
  <si>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</si>
  <si>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</si>
  <si>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</si>
  <si>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POIS.12.02.00-00-055/08</t>
  </si>
  <si>
    <t>XII.2. Inwestycje w infrastrukturę ochrony zdrowia o znaczeniu ponadregionalnym - Podniesienie jakości wysokospecjalistycznych procedur medycznych dla pacjentów Szpitala MSWiA w Lublinie poprzez doposażenie pomieszczeń szpitalnych.</t>
  </si>
  <si>
    <t>POIS.12.02.00-00-056/08</t>
  </si>
  <si>
    <t>XII.2. Inwestycje w infrastrukturę ochrony zdrowia o znaczeniu ponadregionalnym - Zakup aparatury obrazowej oraz dostosowanie infrastruktury technicznej w celu utworzenia Teleradiologicznego Centrum Diagnostycznego w WIM.</t>
  </si>
  <si>
    <t>Warszawa 44</t>
  </si>
  <si>
    <t>POIS.12.02.00-00-057/08</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</si>
  <si>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</si>
  <si>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</si>
  <si>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</si>
  <si>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POIS.12.02.00-00-058/08</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</si>
  <si>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</si>
  <si>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</si>
  <si>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</si>
  <si>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</si>
  <si>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POIS.12.02.00-00-060/08</t>
  </si>
  <si>
    <t>XII.2. Inwestycje w infrastrukturę ochrony zdrowia o znaczeniu ponadregionalnym - Opieka nad dzieckiem z niską wagą urodzeniową i wadami wrodzonymi w okresie przedporodowym, porodowym i poporodowym w ICZMP w Łodzi.</t>
  </si>
  <si>
    <t>POIS.12.02.00-00-061/08</t>
  </si>
  <si>
    <t>XII.2. Inwestycje w infrastrukturę ochrony zdrowia o znaczeniu ponadregionalnym - Poprawa efektywności przyjęć oraz dostępności i jakości diagnostyki i terapii chorób płuc ( I etap) w Instytucie Gruźlicy i Chorób Płuc w Warszawie</t>
  </si>
  <si>
    <t>POIS.12.02.00-00-062/08</t>
  </si>
  <si>
    <t>XII.2. Inwestycje w infrastrukturę ochrony zdrowia o znaczeniu ponadregionalnym - Zwiększenie dostępności i jakości diagnostycznych świadczeń zdrowotnych poprzez doposażenie Zakładu Diagnostyki Obrazowej ICZMP w Łodzi.</t>
  </si>
  <si>
    <t>POIS.12.02.00-00-063/08</t>
  </si>
  <si>
    <t>XII.2. Inwestycje w infrastrukturę ochrony zdrowia o znaczeniu ponadregionalnym - Remont Bloku Operacyjnego "A" Instytutu Centrum Zdrowia Matki Polki w Łodzi wraz z zakupem nowoczesnego wyposażenia.</t>
  </si>
  <si>
    <t>POIS.12.02.00-00-064/08</t>
  </si>
  <si>
    <t>XII.2. Inwestycje w infrastrukturę ochrony zdrowia o znaczeniu ponadregionalnym - Poprawa dostępności i jakości leczenia specjalistycznego poprzez stworzenie Centrum Diagnostyki i Leczenia Żylnej Choroby Zakrzepowo Zatorowej w Szpitalu Dzieciątka Jezus</t>
  </si>
  <si>
    <t>POIS.12.02.00-00-065/08</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</si>
  <si>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</si>
  <si>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</si>
  <si>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</si>
  <si>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POIS.12.02.00-00-066/08</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</si>
  <si>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</si>
  <si>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</si>
  <si>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POIS.12.02.00-00-067/08</t>
  </si>
  <si>
    <t>XII.2. Inwestycje w infrastrukturę ochrony zdrowia o znaczeniu ponadregionalnym - Przebudowa pomieszczeń parteru budynku SPSK 1 PUM dla Klinik: Anestezjologii i Intensywnej Terapii oraz Otolaryngologii i Onkologii Laryngologicznej</t>
  </si>
  <si>
    <t>POIS.12.02.00-00-068/08</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</si>
  <si>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</si>
  <si>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</si>
  <si>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</si>
  <si>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</si>
  <si>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POIS.12.02.00-00-069/08</t>
  </si>
  <si>
    <t>XII.2. Inwestycje w infrastrukturę ochrony zdrowia o znaczeniu ponadregionalnym - Poprawa jakości usług medycznych poprzez zakup angiografu wraz z adaptacją pomieszczeń dla Wojskowego Instytutu Medycznego w Warszawie</t>
  </si>
  <si>
    <t>POIS.12.02.00-00-070/08</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</si>
  <si>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</si>
  <si>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</si>
  <si>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</si>
  <si>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</si>
  <si>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</si>
  <si>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POIS.12.02.00-00-071/08</t>
  </si>
  <si>
    <t>XII.2. Inwestycje w infrastrukturę ochrony zdrowia o znaczeniu ponadregionalnym - Zakup urządzeń medycznych dla potrzeb SPCSK w Katowicach w celu poprawy jakości lecznictwa wysokospecjalistycznego OAiIT.</t>
  </si>
  <si>
    <t>POIS.12.02.00-00-072/08</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</si>
  <si>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</si>
  <si>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</si>
  <si>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POIS.12.02.00-00-073/08</t>
  </si>
  <si>
    <t>XII.2. Inwestycje w infrastrukturę ochrony zdrowia o znaczeniu ponadregionalnym - Podniesienie jakości i dostępności świadczeń zdrowotnych poprzez wymianę aparatury medycznej i modernizację klinik Instytutu Reumatologii w Warszawie.</t>
  </si>
  <si>
    <t>POIS.12.02.00-00-076/08</t>
  </si>
  <si>
    <t>XII.2. Inwestycje w infrastrukturę ochrony zdrowia o znaczeniu ponadregionalnym - Podniesienie bezpieczeństwa diagnostyki obrazowej poprzez unowocześnienie aparatury medycznej w Zakładzie Radiologii USK w Białymstoku.</t>
  </si>
  <si>
    <t>POIS.12.02.00-00-077/08</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</si>
  <si>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</si>
  <si>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</si>
  <si>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</si>
  <si>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</si>
  <si>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</si>
  <si>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</si>
  <si>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</si>
  <si>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</si>
  <si>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POIS.09.01.00-00-0007/16</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</si>
  <si>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</si>
  <si>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</si>
  <si>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</si>
  <si>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</si>
  <si>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</si>
  <si>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</si>
  <si>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</si>
  <si>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</si>
  <si>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</si>
  <si>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</si>
  <si>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</si>
  <si>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</si>
  <si>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</si>
  <si>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</si>
  <si>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POIS.09.01.00-00-0013/16</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</si>
  <si>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</si>
  <si>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</si>
  <si>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</si>
  <si>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</si>
  <si>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Poprawa efektywności działania systemu PRM na Mazowszu dzięki wzmocnieniu infrastruktury SOR w Szpitalu Bielańskim w Warszawie.</t>
  </si>
  <si>
    <t>SZPITAL BIELAŃSKI IM.KS. JERZEGO POPIEŁUSZKI SPZOZ W WARSZAWIE</t>
  </si>
  <si>
    <t>SAMODZIELNY PUBLICZNY SZPITAL WOJEWÓDZKI IM. PAPIEŻA JANA PAWŁA II W ZAMOŚCIU</t>
  </si>
  <si>
    <t>SAMODZIELNY PUBLICZNY ZAKŁAD OPIEKI ZDROWOTNEJ W WIELUNIU</t>
  </si>
  <si>
    <t>ŁÓDZKIE</t>
  </si>
  <si>
    <t>POIS.09.01.00-00-0021/16</t>
  </si>
  <si>
    <t>Rozbudowa Szpitalnego Oddziału Ratunkowego w Miejskim Szpitalu Zespolonym w Częstochowie</t>
  </si>
  <si>
    <t>SAMODZIELNY PUBLICZNY ZAKŁAD OPIEKI ZDROWOTNEJ MIEJSKI SZPITAL ZESPOLONY W CZĘSTOCHOWIE</t>
  </si>
  <si>
    <t>ŚLĄSKIE</t>
  </si>
  <si>
    <t>Częstochowa</t>
  </si>
  <si>
    <t>42-200</t>
  </si>
  <si>
    <t>Mirowska 15</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</si>
  <si>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</si>
  <si>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Poprawa jakości świadczonych usług i bezpieczeństwa pacjentów poprzez zakup wyrobów medycznych do Szpitalnego Oddziału Ratunkowego w ZOZ Bolesławiec.</t>
  </si>
  <si>
    <t>ZESPÓŁ OPIEKI ZDROWOTNEJ W BOLESŁAWCU</t>
  </si>
  <si>
    <t>DOLNOŚLĄSKIE</t>
  </si>
  <si>
    <t>ZESPÓŁ ZAKŁADÓW OPIEKI ZDROWOTNEJ W OSTROWIE WIELKOPOLSKIM</t>
  </si>
  <si>
    <t>WIELKOPOLSKIE</t>
  </si>
  <si>
    <t>Bolesława Limanowskiego 20/22</t>
  </si>
  <si>
    <t>POIS.09.01.00-00-0027/16</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</si>
  <si>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</si>
  <si>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</si>
  <si>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</si>
  <si>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</si>
  <si>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</si>
  <si>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Stanisława Staszica 4</t>
  </si>
  <si>
    <t>Przebudowa i rozbudowa SOR, budowa lądowiska wyniesionego.</t>
  </si>
  <si>
    <t>SPECJALISTYCZNE CENTRUM MEDYCZNE SPÓŁKA AKCYJNA W POLANICY-ZDRÓJ</t>
  </si>
  <si>
    <t>POIS.09.01.00-00-0030/16</t>
  </si>
  <si>
    <t>Adaptacja pomieszczeń - wydzielenie strefy zielonej oraz zakup wyposażenia w szpitalnym oddziale ratunkowym w Centralnym Szpitalu Klinicznym MSW w Warszawie w celu poprawy bezpieczeństwa zdrowotnego pacjentów.</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</si>
  <si>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</si>
  <si>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</si>
  <si>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</si>
  <si>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</si>
  <si>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</si>
  <si>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POIS.09.01.00-00-0037/16</t>
  </si>
  <si>
    <t>Międzychód (miasto)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</si>
  <si>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</si>
  <si>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</si>
  <si>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</si>
  <si>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</si>
  <si>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POIS.09.01.00-00-0045/16</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</si>
  <si>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</si>
  <si>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</si>
  <si>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</si>
  <si>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POIS.09.01.00-00-0048/16</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</si>
  <si>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</si>
  <si>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</si>
  <si>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</si>
  <si>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 xml:space="preserve">Projekt zakłada: a. budowę lądowiska wyniesionego dla śmigłowców ratunkowych wraz z niezbędna infrastrukturą (koszt całkowity: 4.881.360,24 PLN; wydatki kwalifikowalne: 4.000.000,00 PLN) b. zakup wyposażenia (wydatek kwalifikowalny: 3.210.000,00 PLN) c. wykonanie dokumentacji projektowej (wydatek kwalifikowalny: 68.326,50 PLN) d. działania informacyjno-promocyjne (wydatek kwalifikowalny: 7.000,00 PLN)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3.210.000,00 PLN c. Liczba wybudowanych lotnisk/lądowisk dla śmigłowców: 1 d. Powierzchnia płyty wybudowanego lądowiska: 573,4 m2 e. Wzrost wielkości liczby stanowisk intensywnej terapii w SOR: 1 </t>
  </si>
  <si>
    <t>POIS.09.01.00-00-0049/16</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</si>
  <si>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</si>
  <si>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</si>
  <si>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Lwowska 178a</t>
  </si>
  <si>
    <t xml:space="preserve">Zakres przedmiotowy projektu: 1) Roboty budowlane w obrębie SOR, 2) Przebudowa istniejącego lądowiska śmigłowców ratunkowych, 3) Zakup wyposażenia SOR. </t>
  </si>
  <si>
    <t>POIS.09.01.00-00-0050/16</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</si>
  <si>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</si>
  <si>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</si>
  <si>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</si>
  <si>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</si>
  <si>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</si>
  <si>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</si>
  <si>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</si>
  <si>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</si>
  <si>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POIS.09.01.00-00-0060/16</t>
  </si>
  <si>
    <t>Dostosowanie infrastruktury ratownictwa medycznego SOR w SPZOZ w Kraśniku</t>
  </si>
  <si>
    <t xml:space="preserve">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</si>
  <si>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</si>
  <si>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SZPITAL WOJEWÓDZKI W POZNANIU</t>
  </si>
  <si>
    <t>Wsparcie Szpitalnego Oddziału Ratunkowego SP ZOZ w Garwolinie poprzez doposażenie w sprzęt medyczny w celu zwiększenia bezpieczeństwa zdrowotnego.</t>
  </si>
  <si>
    <t>SAMODZIELNY PUBLICZNY ZAKŁAD OPIEKI ZDROWOTNEJ W GARWOLINIE</t>
  </si>
  <si>
    <t>POIS.09.01.00-00-0065/16</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</si>
  <si>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</si>
  <si>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</si>
  <si>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</si>
  <si>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</si>
  <si>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</si>
  <si>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</si>
  <si>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POIS.09.01.00-00-0066/16</t>
  </si>
  <si>
    <t>Modernizacja Szpitalnego Oddziału Ratunkowego WS SP ZOZ w Zgorzelcu poprzez wykonanie niezbędnych inwestycji infrastrukturalnych</t>
  </si>
  <si>
    <t>WIELOSPECJALISTYCZNY SZPITAL - SAMODZIELNY PUBLICZNY ZESPÓŁ OPIEKI ZDROWOTNEJ W ZGORZELCU</t>
  </si>
  <si>
    <t>Lubańska 11-12</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</si>
  <si>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(20.000,00 PLN) oraz zarządzanie projektem (120.000,00 PLN).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20000/rok nakłady inwestycyjne na zakup aparatury medycznej: 3.203.557,44 PLN. </t>
  </si>
  <si>
    <t>SZPITAL SPECJALISTYCZNY IM. F. CEYNOWY SP. Z O.O. W WEJHEROWIE</t>
  </si>
  <si>
    <t>POMORSKIE</t>
  </si>
  <si>
    <t>Wzrost jakości oraz skuteczności działań Specjalistycznego Szpitala im. prof. A. Sokołowskiego w Szczecinie-Zdunowie w zakresie ratownictwa medycznego.</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</si>
  <si>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</si>
  <si>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</si>
  <si>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</si>
  <si>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</si>
  <si>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</si>
  <si>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</si>
  <si>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</si>
  <si>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POIS.09.01.00-00-0076/16</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</si>
  <si>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</si>
  <si>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</si>
  <si>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</si>
  <si>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</si>
  <si>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</si>
  <si>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</si>
  <si>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POIS.09.01.00-00-0079/16</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</si>
  <si>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</si>
  <si>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</si>
  <si>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</si>
  <si>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</si>
  <si>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</si>
  <si>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</si>
  <si>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</si>
  <si>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</si>
  <si>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</si>
  <si>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</si>
  <si>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</si>
  <si>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</si>
  <si>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</si>
  <si>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</si>
  <si>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</si>
  <si>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POIS.09.01.00-00-0099/16</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</si>
  <si>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</si>
  <si>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</si>
  <si>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</si>
  <si>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</si>
  <si>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</si>
  <si>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Rozwój zaplecza medycyny ratunkowej w Szpitalu Specjalistycznym im.Ludwika Rydygiera w Krakowie poprzez doposażenie Szpitalnego Oddziału Ratunkowego</t>
  </si>
  <si>
    <t>SZPITAL SPECJALISTYCZNY IM. LUDWIKA RYDYGIERA W KRAKOWIE</t>
  </si>
  <si>
    <t>POIS.09.01.00-00-0101/16</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</si>
  <si>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</si>
  <si>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</si>
  <si>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</si>
  <si>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</si>
  <si>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</si>
  <si>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</si>
  <si>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NOWY SZPITAL SP. Z O.O.</t>
  </si>
  <si>
    <t>Mazowiecka 13B/6</t>
  </si>
  <si>
    <t>POIS.09.01.00-00-0103/16</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</si>
  <si>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</si>
  <si>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</si>
  <si>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</si>
  <si>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</si>
  <si>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</si>
  <si>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</si>
  <si>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POIS.09.01.00-00-0104/16</t>
  </si>
  <si>
    <t>Doposażenie Centrum Urazowego w Gdańsku w aparaturę medyczną</t>
  </si>
  <si>
    <t>UNIWERSYTECKIE CENTRUM KLINICZNE</t>
  </si>
  <si>
    <t>Dębinki 7</t>
  </si>
  <si>
    <t>Zakres inwestycji obejmuje zakup sprzętu w postaci: tromboelastromet 1 szt., kardiomonitor – 2 szt., system schładzania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t>
  </si>
  <si>
    <t>POIS.09.01.00-00-0105/16</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</si>
  <si>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</si>
  <si>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</si>
  <si>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</si>
  <si>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W ramach projektu zrealizowane zostaną następujące zadania: 1. przygotowanie studium wykonalności 2. zakup angiografu informacja i promocja</t>
  </si>
  <si>
    <t>POIS.09.01.00-00-0106/16</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</si>
  <si>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</si>
  <si>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</si>
  <si>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</si>
  <si>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</si>
  <si>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POIS.09.01.00-00-0108/16</t>
  </si>
  <si>
    <t>Doposażenie Centrum Urazowego Uniwersyteckiego Szpitala Klinicznego w Białymstoku</t>
  </si>
  <si>
    <t>UNIWERSYTECKI SZPITAL KLINICZNY W BIAŁYMSTOKU</t>
  </si>
  <si>
    <t xml:space="preserve"> 24A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</si>
  <si>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</si>
  <si>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POIS.09.01.00-00-0110/16</t>
  </si>
  <si>
    <t>Zakup i wdrożenie technologii NVG oraz modernizacja śmigłowców EC 135 z wersji P2+ do wersji P3</t>
  </si>
  <si>
    <t>SAMODZIELNY PUBLICZNY ZAKŁAD OPIEKI ZDROWOTNEJ LOTNICZE POGOTOWIE RATUNKOWE</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</si>
  <si>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</si>
  <si>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</si>
  <si>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POIS.09.02.00-00-0001/16</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</si>
  <si>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</si>
  <si>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</si>
  <si>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</si>
  <si>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</si>
  <si>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</si>
  <si>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</si>
  <si>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</si>
  <si>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</si>
  <si>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</si>
  <si>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</si>
  <si>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</si>
  <si>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</si>
  <si>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</si>
  <si>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</si>
  <si>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</si>
  <si>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</si>
  <si>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</si>
  <si>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</si>
  <si>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</si>
  <si>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</si>
  <si>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</si>
  <si>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</si>
  <si>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</si>
  <si>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</si>
  <si>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</si>
  <si>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</si>
  <si>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</si>
  <si>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</si>
  <si>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</si>
  <si>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Gotowość organizacyjno-instytucjonalna projektu w obszarze zawierania umów.</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</si>
  <si>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</si>
  <si>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</si>
  <si>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</si>
  <si>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</si>
  <si>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</si>
  <si>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</si>
  <si>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</si>
  <si>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</si>
  <si>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</si>
  <si>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</si>
  <si>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</si>
  <si>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</si>
  <si>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</si>
  <si>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</si>
  <si>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</si>
  <si>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Ponadregionalność projektu</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</si>
  <si>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</si>
  <si>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</si>
  <si>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</si>
  <si>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</si>
  <si>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</si>
  <si>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</si>
  <si>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</si>
  <si>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</si>
  <si>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Adekwatność działań do potrzeb</t>
  </si>
  <si>
    <t>formalne dla działania 9.2
(kryterium nr 15) - kryterium dostępu</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</si>
  <si>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(chyba,że spełniony jest warunek, o którym mowa w tirecie pierwszym) – dotyczy szpitali.</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</si>
  <si>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</si>
  <si>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</si>
  <si>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r>
      <t>Pozytywna rekomendacja Komitetu Sterującego ds. koordynacji interwencji EFSI w sektorze zdrowia</t>
    </r>
    <r>
      <rPr>
        <sz val="7"/>
        <color theme="1"/>
        <rFont val="Calibri"/>
        <family val="2"/>
        <charset val="238"/>
        <scheme val="minor"/>
      </rPr>
      <t xml:space="preserve"> 4 
4Dotyczy tylko projektów wybieranych do dofinansowania w trybie pozakonkursowym oraz projektów dotyczących utworzenia nowego ośrodka kardiochirurgicznego dla dzieci niezależnie od trybu wyboru projektu do realizacji.</t>
    </r>
  </si>
  <si>
    <t>formalne dla działania 9.2
(kryterium nr 12) - kryterium dostępu</t>
  </si>
  <si>
    <t>Efektywność kosztowa projektu (racjonalność i efektywność wydatków projektu)</t>
  </si>
  <si>
    <t>Zakres wsparcia</t>
  </si>
  <si>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</si>
  <si>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</si>
  <si>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</si>
  <si>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</si>
  <si>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r>
      <t>Badania kliniczne niekomercyjne</t>
    </r>
    <r>
      <rPr>
        <sz val="7"/>
        <color theme="1"/>
        <rFont val="Calibri"/>
        <family val="2"/>
        <charset val="238"/>
        <scheme val="minor"/>
      </rPr>
      <t xml:space="preserve"> 20      
20 Badania kliniczne niekomercyjne w rozumieniu art. 37ia ustawy z dnia 6 września 2001 r. Prawo farmaceutyczne (Dz. U. z 2008 r., nr 45, poz. 271 z późn. zm).</t>
    </r>
  </si>
  <si>
    <r>
      <t xml:space="preserve">Efektywność w wymiarze technicznym </t>
    </r>
    <r>
      <rPr>
        <sz val="7"/>
        <color theme="1"/>
        <rFont val="Calibri"/>
        <family val="2"/>
        <charset val="238"/>
        <scheme val="minor"/>
      </rPr>
      <t>21
21 Dane wyłącznie w odniesieniu do komórek organizacyjnych podmiotu leczniczego powiązanych z  projektem.</t>
    </r>
  </si>
  <si>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</si>
  <si>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</si>
  <si>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</si>
  <si>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</si>
  <si>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</si>
  <si>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</si>
  <si>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</si>
  <si>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</si>
  <si>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 xml:space="preserve">Efektywność ekonomiczna </t>
  </si>
  <si>
    <t>formalne dla działania 9.2
(kryterium nr 13)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</si>
  <si>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</si>
  <si>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</si>
  <si>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</si>
  <si>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Narzędzie 12</t>
  </si>
  <si>
    <t>SAMODZIELNY PUBLICZNY SPECJALISTYCZNY SZPITAL ZACHODNI IM. JANA PAWŁA II W GRODZISKU MAZOWIECKIM</t>
  </si>
  <si>
    <t>POIS.09.01.00-00-0020/16</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</si>
  <si>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</si>
  <si>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</si>
  <si>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</si>
  <si>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</si>
  <si>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</si>
  <si>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POIS.09.01.00-00-0024/16</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</si>
  <si>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</si>
  <si>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aparatury medyczne na potrzeby SOR - Zakup i montaż systemu monitoringu - Zakup niezbędnego sprzętu IT do celów administracyjnych SOR</t>
  </si>
  <si>
    <t>SAMODZIELNY PUBLICZNY ZAKŁAD OPIEKI ZDROWOTNEJ W SIEMIATYCZACH</t>
  </si>
  <si>
    <t>POIS.09.01.00-00-0107/16</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</si>
  <si>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</si>
  <si>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</si>
  <si>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</si>
  <si>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</si>
  <si>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</si>
  <si>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POIS.09.01.00-00-0109/16</t>
  </si>
  <si>
    <t>Rozbudowa i doposażenie SPSZOZ „Zdroje” w Szczecinie celem utworzenia szpitalnego oddziału ratunkowego dla dzieci wraz z budową wyniesionego na dach lądowiska dla śmigłowców sanitarnych</t>
  </si>
  <si>
    <t>70-780</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</si>
  <si>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</si>
  <si>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SZPITAL KLINICZNY NR 6 ŚLĄSKIEGO UNIWERSYTETU MEDYCZNEGO W KATOWICACH GÓRNOŚLĄSKIE CENTRUM ZDROWIA DZIECKA IM. JANA PAWŁA II</t>
  </si>
  <si>
    <t>POIS.09.01.00-00-0111/16</t>
  </si>
  <si>
    <t>Utworzenie Centrum Urazowego dla Dzieci w Górnośląskim Centrum Zdrowia Dziecka w Katowicach</t>
  </si>
  <si>
    <t>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(Dz. U. z 2015</t>
  </si>
  <si>
    <t>SZPITAL UNIWERSYTECKI NR 1 IM. DR. A. JURASZA W BYDGOSZCZY</t>
  </si>
  <si>
    <t>POIS.09.01.00-00-0113/16</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</si>
  <si>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</si>
  <si>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 szt. 10, wiertarka wielozadaniowa – szt. 1, aparat do neuromonitoringu śródoperacyjnego – szt. 1.</t>
  </si>
  <si>
    <t>UNIWERSYTECKI DZIECIĘCY SZPITAL KLINICZNY W BIAŁYMSTOKU IM. L. ZAMENHOFA</t>
  </si>
  <si>
    <t>POIS.09.01.00-00-0114/16</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</si>
  <si>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</si>
  <si>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</si>
  <si>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SZPITAL KIELECKI ŚW. ALEKSANDRA SP Z O. O.</t>
  </si>
  <si>
    <t>POIS.09.01.00-00-0115/16</t>
  </si>
  <si>
    <t>Rozbudowa i doposażenie Szpitala Kieleckiego św. Aleksandra w Kielcach wraz z budową lądowiska dla helikopterów celem utworzenia Szpitalnego oddziału ratunkowego</t>
  </si>
  <si>
    <t>25-316</t>
  </si>
  <si>
    <t>Roboty budowlane, doposażenie, budowa lądowiska.</t>
  </si>
  <si>
    <t>SAMODZIELNY PUBLICZNY ZAKŁAD OPIEKI ZDROWOTNEJ UNIWERSYTECKI SZPITAL KLINICZNY NR 1 IM. NORBERTA BARLICKIEGO UNIWERSYTETU MEDYCZNEGO W ŁODZI</t>
  </si>
  <si>
    <t>POIS.09.01.00-00-0119/16</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</si>
  <si>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</si>
  <si>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</si>
  <si>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</si>
  <si>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POIS.09.01.00-00-0122/16</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</si>
  <si>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</si>
  <si>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</si>
  <si>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</si>
  <si>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</si>
  <si>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</si>
  <si>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POIS.09.01.00-00-0123/16</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</si>
  <si>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</si>
  <si>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pacjentka – 1 sztuka, 2. w odniesieniu do bloku operacyjnego: - mikroskop optyczny – 1 sztuka. </t>
  </si>
  <si>
    <t>WOJEWÓDZKI SZPITAL SPECJALISTYCZNY IM. M.KOPERNIKA W ŁODZI</t>
  </si>
  <si>
    <t>POIS.09.01.00-00-0124/16</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</si>
  <si>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</si>
  <si>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</si>
  <si>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</si>
  <si>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POIS.09.01.00-00-0125/16</t>
  </si>
  <si>
    <t>Doposażenie w sprzęt medyczny centrum urazowego przy ul. Szwajcarskiej 3 w Poznaniu</t>
  </si>
  <si>
    <t>61-285</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</si>
  <si>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</si>
  <si>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SAMODZIELNY PUBLICZNY WOJEWÓDZKI SZPITAL CHIRURGII URAZOWEJ IM. DR. JANUSZA DAABA W PIEKARACH ŚLĄSKICH</t>
  </si>
  <si>
    <t>POIS.09.01.00-00-0126/16</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</si>
  <si>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</si>
  <si>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</si>
  <si>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</si>
  <si>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</si>
  <si>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</si>
  <si>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POIS.09.01.00-00-0134/16</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</si>
  <si>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</si>
  <si>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</si>
  <si>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 xml:space="preserve"> 28</t>
  </si>
  <si>
    <t>Daleka 11</t>
  </si>
  <si>
    <t>os. Na Skarpie 66</t>
  </si>
  <si>
    <t>Szpitalna 8</t>
  </si>
  <si>
    <t>Mączna 4</t>
  </si>
  <si>
    <t xml:space="preserve"> 16</t>
  </si>
  <si>
    <t>Marii Curie Skłodowskiej 9</t>
  </si>
  <si>
    <t>Jerzego Waszyngtona 17</t>
  </si>
  <si>
    <t>Generała Tadeusza Kościuszki 22</t>
  </si>
  <si>
    <t>dr. Stefana Kopcińskiego 22</t>
  </si>
  <si>
    <t>Szpitalna 5</t>
  </si>
  <si>
    <t>Lwowska 60</t>
  </si>
  <si>
    <t>Pabianicka 62</t>
  </si>
  <si>
    <t>Szwajcarska 3</t>
  </si>
  <si>
    <t>Bytomska 62</t>
  </si>
  <si>
    <t>Szaserów 128</t>
  </si>
  <si>
    <t>Cały Kraj</t>
  </si>
  <si>
    <t>nie dotyczy</t>
  </si>
  <si>
    <t>KRYTERIA WYBORU PROJEKTÓW - Działanie 9.2  kryteria właściwe dla projektów z zakresu chorób układu krążenia, nowotworowych, układu kostno-stawow-mięśniowego, chorób układu oddechowego, ginekologii, położnictwa, neonatologii, pediatrii - dodatkowe formalne</t>
  </si>
  <si>
    <t xml:space="preserve">KRYTERIA WYBORU PROJEKTÓW - Działanie 9.2 kryteria merytoryczne I stopnia właściwe dla projektów z zakresu chorób układu krążenia, nowotworowych, układu kostno-stawow-mięśniowego, chorób układu oddechowego, ginekologii, położnictwa, neonatologii, pediatrii </t>
  </si>
  <si>
    <t>merytoryczne I stopnia dla działania 9.2
(kryterium nr 1) - kryterium premiujące - 6 pkt</t>
  </si>
  <si>
    <t>merytoryczne I stopnia dla działania 9.2
(kryterium nr 2.1.) - kryterium premiujące - 3 pkt</t>
  </si>
  <si>
    <t xml:space="preserve"> 3.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</si>
  <si>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</si>
  <si>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Kryteria dotyczące oddziałów o charakterze zabiegowym premiują projekty dotyczące oddziałów, w których udział świadczeń zabiegowych w we wszystkich świadczeniach udzielanych na tym oddziale wynosi powyżej 75%.</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</si>
  <si>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</si>
  <si>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</si>
  <si>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</si>
  <si>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</si>
  <si>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</si>
  <si>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</si>
  <si>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</si>
  <si>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t>Wpływ projektu na poprawę szybkości i precyzji diagnostyki</t>
  </si>
  <si>
    <t>KRYTERIA WYBORU PROJEKTÓW - Działanie 9.2 kryteria właściwe dla dziedziny choroby nowotworowe</t>
  </si>
  <si>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</si>
  <si>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 xml:space="preserve">Adekwatność działań do potrzeb
</t>
  </si>
  <si>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</si>
  <si>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Radykalne zabiegi chirurgiczne</t>
  </si>
  <si>
    <t>merytoryczne I stopnia dla działania 9.2
(kryterium nr 19) - kryterium premiujące - 4 pkt</t>
  </si>
  <si>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</si>
  <si>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</si>
  <si>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</si>
  <si>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</si>
  <si>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merytoryczne I stopnia dla działania 9.2
(kryterium nr 21) - kryterium premiujące - 4 pkt</t>
  </si>
  <si>
    <t>Zgodnie z informacjami w arkuszu Informacje ogólne</t>
  </si>
  <si>
    <t>Planowana alokacja* [mln PLN]</t>
  </si>
  <si>
    <t>PLAN DZIAŁAŃ MINISTERSTWA ZDROWIA
W SEKTORZE ZDROWIA NA ROK 2018</t>
  </si>
  <si>
    <t>POIS.09.01.00-00-0117/16</t>
  </si>
  <si>
    <t>Utworzenie Pediatrycznego Centrum Urazowego oraz rozbudowa i remont Szpitalnego Oddziału Ratunkowego w Instytucie „Centrum Zdrowia Matki Polki” w Łodzi wraz z przebudową lądowiska dla śmigłowców i zakupem sprzętu medycznego na potrzeby Oddziału</t>
  </si>
  <si>
    <t>INSTYTUT &amp;QUOT;CENTRUM ZDROWIA MATKI POLKI&amp;QUOT;</t>
  </si>
  <si>
    <t>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t>
  </si>
  <si>
    <t>POIS.09.01.00-00-0128/16</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</si>
  <si>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</si>
  <si>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</si>
  <si>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Bialska 104/118</t>
  </si>
  <si>
    <t>Projekt obejmuje budowę całodobowego lądowiska dla śmigłowców ratunkowych wraz z niezbędną infrastrukturą towarzyszącą oraz zakup sprzętu i wyposażenia medycznego SOR, OAiIT.</t>
  </si>
  <si>
    <t>POIS.09.01.00-00-0135/16</t>
  </si>
  <si>
    <t xml:space="preserve">Doposażenie Działu Diagnostyki Obrazowej w sprzęt specjalistyczny w ramach funkcjonującego Centrum Urazowego w Wojewódzkim Szpitalu Specjalistycznym w Olsztynie </t>
  </si>
  <si>
    <t>WOJEWÓDZKI SZPITAL SPECJALISTYCZNY W OLSZTYNIE</t>
  </si>
  <si>
    <t>Żołnierska 18</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</si>
  <si>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</si>
  <si>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POIS.09.01.00-00-0136/16</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</si>
  <si>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</si>
  <si>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</si>
  <si>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</si>
  <si>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Zakres działań inwestycyjnych niniejszego projektu: I. ZAKUP APARATURY MEDYCZNEJ (przewidywany koszt całkowity i kwalifikowany tego zadania: 1 988 475,00 zł). Zadanie to będzie polegało na doposażeniu oddziałów znajdujących się w obszarze centrum urazowego dla dorosłych funkcjonującego w SU w Krakowie, w celu poprawy skuteczności leczenia ofiar różnego rodzaju wypadków. W związku z tym SP ZOZ Szpital Uniwersytecki w Krakowie planuje zakup następujących sprzętów: 1) Urządzenie do wysokoobjętościowej szybkiej transfuzji dożylnej płynów (1 szt.) - pozwoli na szybką transfuzję dożylną płynów infuzyjnych, w tym przede wszystkim krwi, co jest niezwykle ważne w przypadku pacjenta pourazowego, który w wyniku odniesionych w wypadku obrażeń utracił jej znaczną ilość. Planowana lokalizacja: Szpitalny Oddział Ratunkowy; 2) Zestaw do endoskopowego tamowania ciężkich krwotoków (1 szt.) - sprzęt ten będzie służył tamowaniu u pacjentów centrum urazowego dla dorosłych ciężkich krwawień z przewodu pokarmowego. Planowana lokalizacja: Oddział Kliniczny Chirurgii Endoskopowej, Metabolicznej oraz Nowotworów Tkanek Miękkich; 3) Wózki umożliwiające diagnozę radiologiczną (10 szt.) – sąto wózki transportowe o zaawansowanej technologii, które pozwolą na przeprowadzenie diagnozy radiologicznej dorosłego pacjenta pourazowego już w trakcie jego przewożenia tym wózkiem na dany oddział. Planowana lokalizacja: Szpitalny Oddział Ratunkowy; 4) Zaawansowane wózki transportowe umożliwiające przewożenie chorych w trakcie zabiegów resuscytacyjnych (5 szt.) – są to wózki transportowe o zaawansowanej technologii, na których możliwe jest jednoczesne przewożenie pacjenta pourazowego na dany oddział szpitalny i przeprowadzenie zabiegów resuscytacyjnych. Planowana lokalizacja: Szpitalny Oddział Ratunkowy; 5) Zaawansowane wózki transportowe umożliwiające przewożenie chorych w trakcie zabiegów resuscytacyjnych (3 szt.) – jak w pkt. 4). Planowana lokalizacja: Oddział Kliniczny Chirurgii Ogólnej i Obrażeń W</t>
  </si>
  <si>
    <t>POIS.09.01.00-00-0138/17</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</si>
  <si>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</si>
  <si>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UNIWERSYTECKI SZPITAL KLINICZNY IM. JANA MIKULICZA-RADECKIEGO WE WROCŁAWIU</t>
  </si>
  <si>
    <t>Borowska 213</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</si>
  <si>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</si>
  <si>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POIS.09.01.00-00-0244/17</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</si>
  <si>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</si>
  <si>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</si>
  <si>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</si>
  <si>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</si>
  <si>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</si>
  <si>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t>
  </si>
  <si>
    <t>* kwoty w kol. wkład UE i wkład krajowy podano w zaokrągleniu do dwóch miejsc po przecinku</t>
  </si>
  <si>
    <t>2018.03</t>
  </si>
  <si>
    <t>2018.02</t>
  </si>
  <si>
    <t>POIS.09.01.00-00-0118/16</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</si>
  <si>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</si>
  <si>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</si>
  <si>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</si>
  <si>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</si>
  <si>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POIS.09.01.00-00-0121/16</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</si>
  <si>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</si>
  <si>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</si>
  <si>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</si>
  <si>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gen.AugustaEmila Fieldorfa 2</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</si>
  <si>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Zakres działań inwestycyjnych niniejszego projektu : I. ZAKUP APARATURY MEDYCZNEJ (przewidywany koszt całkowity i kwalifikowany: 1 780 920,00 zł) . Zadanie to będzie polegało na doposażeniu Szpitalnego Oddziału Ratunkowego Szpitala im. T. Marciniaka we Wrocławiu w celu utworzenia centrum urazowego dla dzieci. W ramach zadania planowany jest zakup 4 sztuk następującej aparatury medycznej: a) Scaner Infraned (1 szt.) - urządzenie to pozwala na wczesną identyfikację i leczenie krwiaków śródczaszkowych u pacjentów, którzy doznali urazowego uszkodzenia mózgu, co ma zasadnicze znaczenie dla wyników dalszej terapii. Szacowany koszt całkowity i kwalifikowany sprzętu: 60 469,00 zł; b) Aparat USG dedykowanego do kaniulacji żył obwodowych i centralnych wraz z oprzyrządowaniem (1 szt.) - wykorzystanie tego urządzenia w kaniulacji naczyń krwionośnych zwiększa skuteczność procedury medycznej oraz znacząco redukuje ilość powikłań po różnego rodzaju wypadkach i urazach. Kaniulacja naczyń centralnych pod kontrolą USG bywa szczególnie przydatna u pacjentów ze skrajną budową ciała (pacjenci bardzo mali), a także u pacjentów po urazach czy z zaburzeniami układu krzepnięcia. Szacowany koszt całkowity i kwalifikowany sprzętu: 184 370,00 zł; c) Analizatora parametrów krytycznych (1 szt.) - urządzenie to pozwala szybko i dokładnie określić skład krwi. W przypadku, gdy stan pacjenta jest krytyczny analizator parametrów krytycznych pozwala na śledzenie zmian w krwi niemal w czasie rzeczywistym. Szacowany koszt całkowity i kwalifikowany sprzętu: 41 910,00 zł; d) Komory hiperbarycznej wraz z jej wyposażeniem i podłączeniem instalacji gazów medycznych (1 szt.) – sprzęt ten będzie służy</t>
  </si>
  <si>
    <t>POIS.09.01.00-00-0127/16</t>
  </si>
  <si>
    <t>Inwestycja w infrastrukturę Copernicus Podmiot Leczniczy Sp. z o.o. w celu osiągnięcia pełnej funkcjonalności Centrum Urazowego dla dzieci na bazie Szpitala im. Mikołaja Kopernika w Gdańsku.</t>
  </si>
  <si>
    <t>COPERNICUS PODMIOT LECZNICZY SP Z O.O.</t>
  </si>
  <si>
    <t>Nowe Ogrody 1-6</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</si>
  <si>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</si>
  <si>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POIS.09.01.00-00-0133/16</t>
  </si>
  <si>
    <t>Dostosowanie struktury Wojewódzkiego Specjalistycznego Szpitala Dziecięcego w Olsztynie do potrzeb Centrum urazowego dla Dzieci</t>
  </si>
  <si>
    <t>WOJEWÓDZKI SPECJALISTYCZNY SZPITAL DZIECIĘCY IM. PROF. DR STANISŁAWA POPOWSKIEGO W OLSZTYNIE</t>
  </si>
  <si>
    <t>Żołnierska 18 a</t>
  </si>
  <si>
    <t xml:space="preserve">Rozbudowa SOR-u dla potrzeb Centrum Urazowego, w tym utworzenie sali zabiegowej i pracowni endoskopii diagnostycznej i zabiegowej ze śluzami i salą ze stanowiskami wybudzeniowymi. Wyposażenie oddziałów i pracowni. </t>
  </si>
  <si>
    <t>POIS.09.01.00-00-0139/17</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</si>
  <si>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</si>
  <si>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</si>
  <si>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</si>
  <si>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</si>
  <si>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</si>
  <si>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POIS.09.01.00-00-0246/17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</si>
  <si>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</si>
  <si>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</si>
  <si>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</si>
  <si>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</si>
  <si>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</si>
  <si>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</si>
  <si>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</si>
  <si>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</si>
  <si>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</si>
  <si>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KRYTERIA WYBORU PROJEKTÓW - Działanie 9.1  kryteria dodatkowe formalne</t>
  </si>
  <si>
    <t xml:space="preserve">Efektywność kosztowa projektu </t>
  </si>
  <si>
    <t>KRYTERIA WYBORU PROJEKTÓW - Działanie 9.1 kryteria merytoryczne I stopnia</t>
  </si>
  <si>
    <t>merytoryczne I stopnia dla działania 9.1
(kryterium nr 1) - kryterium premiujące - 6 pkt.</t>
  </si>
  <si>
    <t>Kształcenie</t>
  </si>
  <si>
    <t>merytoryczne I stopnia dla działania 9.1
(kryterium nr 2) - kryterium premiujące - 2 pkt.</t>
  </si>
  <si>
    <t>merytoryczne I stopnia dla działania 9.1
(kryterium nr 3.1.) - kryterium premiujące - 3 pkt.</t>
  </si>
  <si>
    <t>merytoryczne I stopnia dla działania 9.1
(kryterium nr 3.2.) - kryterium premiujące - 3 pkt.</t>
  </si>
  <si>
    <t>merytoryczne I stopnia dla działania 9.1
(kryterium nr 3.3.) - kryterium premiujące - 3 pkt.</t>
  </si>
  <si>
    <t>merytoryczne I stopnia dla działania 9.1
(kryterium nr 3.4.) - kryterium premiujące - 2 pkt.</t>
  </si>
  <si>
    <t>merytoryczne I stopnia dla działania 9.1
(kryterium nr 4) - kryterium premiujące - 2 pkt.</t>
  </si>
  <si>
    <t>Efektywność ekonomiczna</t>
  </si>
  <si>
    <t>merytoryczne I stopnia dla działania 9.1
(kryterium nr 5) - kryterium premiujące - 4 pkt.</t>
  </si>
  <si>
    <t>merytoryczne I stopnia dla działania 9.1
(kryterium nr 6) - kryterium premiujące - 1 pkt.</t>
  </si>
  <si>
    <t>merytoryczne I stopnia dla działania 9.1
(kryterium nr 7) - kryterium premiujące - 2 pkt.</t>
  </si>
  <si>
    <t>KRYTERIA WYBORU PROJEKTÓW - Działanie 9.1 kryteria właściwe dla projektów dot.  Utworzenia nowych szpitalnych oddziałów ratunkowych</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</si>
  <si>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</si>
  <si>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Liczba ludności przypadająca na Szpitalny
Oddział Ratunkowy</t>
  </si>
  <si>
    <t>formalne - nowe SOR
(kryterium nr 13) - kryterium dostępu</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</si>
  <si>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</si>
  <si>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</si>
  <si>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Odległość od najbliższego
szpitalnego oddziału
ratunkowego</t>
  </si>
  <si>
    <t>Odległość planowanego do utworzenia Szpitalnego Oddziału Ratunkowego mierzona po drogach do najbliżej położonego Szpitalnego Oddziału Ratunkowego w zależności od miasta, w którym się znajduje.</t>
  </si>
  <si>
    <t>Kompleksowość oferty
medycznej podmiotu
leczniczego</t>
  </si>
  <si>
    <t>Kryteria premiują projekty zakładające zwiększenie liczby stanowisk intensywnej terapii – dotyczy szpitali.</t>
  </si>
  <si>
    <t>Stanowiska intensywnej
terapii w SOR</t>
  </si>
  <si>
    <t>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</si>
  <si>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 xml:space="preserve"> Przeniesienie świadczeń opieki zdrowotnej udzielanych w SOR z poziomu lecznictwa szpitalnego na rzecz POZ i AOS jest niemożliwe z uwagi na zdefiniowane w ww. aktach prawnych wymogi niezbędne podczas udzielania przedmiotowych świadczeń.</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</si>
  <si>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</si>
  <si>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SOR udzielają pomocy ww. pacjentom niezależnie od realizacji działań konsolidacyjnych lub podjęcia inych form współpracy z podmiotami udzielajacymi świadczeń opieki zdrowotnej.</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</si>
  <si>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</si>
  <si>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Kryterium nieuzasadnione ze względu na specyfikę SOR.</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</si>
  <si>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t>
  </si>
  <si>
    <t>merytoryczne I stopnia - nowe SOR
(kryterium nr 12) - kryterium premiujące - 4 pkt.</t>
  </si>
  <si>
    <t>Rozwiązania wpływające na szybkość udzielania pomocy medycznej poszkodowanym.</t>
  </si>
  <si>
    <t>merytoryczne I stopnia - nowe SOR
(kryterium nr 11) - kryterium premiujące - 4 pkt.</t>
  </si>
  <si>
    <t>Kryteria premiują projekty przyczyniające się do zwiększenia jakości lub dostępności do diagnozy i terapii pacjentów w warunkach ambulatoryjnych.</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</si>
  <si>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</si>
  <si>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Pozytywna rekomendacja Komitetu Sterującego ds. koordynacji interwencji EFSI w
sektorze zdrowia</t>
  </si>
  <si>
    <t>Lokalizacja i gotowość funkcjonowania
lądowiska/lotniska dla śmigłowców</t>
  </si>
  <si>
    <t>Kompleksowość projektu</t>
  </si>
  <si>
    <t>Lokalizacja
lądowiska/lotniska</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</si>
  <si>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</si>
  <si>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</si>
  <si>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</si>
  <si>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</si>
  <si>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 xml:space="preserve">PI 9a </t>
  </si>
  <si>
    <t>11-Wsparcie baz Lotniczego Pogotowia Ratunkowego (roboty budowlane, doposażenie oraz wyposażenie śmigłowców ratowniczych w sprzęt umożliwiający loty w trudnych warunkach atmosferycznych i w nocy)</t>
  </si>
  <si>
    <t>Ogólnokrajowa mapa potrzeb w zakresie ratownictwa medycznego - mapa Infrastruktura Systemu PRM oraz WPDSPRM.</t>
  </si>
  <si>
    <t>Wsparcie baz Lotniczego Pogotowia Ratunkowego (roboty budowlane, doposażenie) - etap 3</t>
  </si>
  <si>
    <t>IV kwartał 2020</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</si>
  <si>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</si>
  <si>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</si>
  <si>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</si>
  <si>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</si>
  <si>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</si>
  <si>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</si>
  <si>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
ZASADY OCENY KRYTERIUM
1 pkt – spełnienie co najmniej jednego z czterech warunków będzie skutkowało przyznaniem 1 punktu przy ocenie projektu. Bez względu na to czy projekt spełnia jedno, czy więcej z przedmiotowych warunków, otrzyma zawsze tę samą liczbę punktów:
1. przedsięwzięcie wynika ze strategii ponadregionalnej (tj. strategii przyjętej przez Radę Ministrów: Strategia rozwoju społeczno-gospodarczego Polski Wschodniej do 2020, Strategia Rozwoju Polski Południowej do roku 2020 Strategia Polski Zachodniej 2020, Strategia Rozwoju Polski Centralnej do roku 2020 z perspektywą 2030)
lub
2. projekt realizowany jest w partnerstwie z podmiotem z przynajmniej jednego innego województwa objętego strategią ponadregionalną. Partnerstwo rozumiane jest zgodnie z art. 33 ustawy z dnia 11 lipca 2014 r. o zasadach realizacji programów w zakresie polityki spójności finansowanych w perspektywie finansowej 2014-2020 (Dz. U. 2014 poz. 1146).;
lub
3. Projekt realizowany jest na terenie więcej niż jednego województwa, przy czym co najmniej jedno z województw objęte jest strategią ponadregionalną oraz jest zgodny z celami strategii ponadregionalnej,
lub
4. Projekt jest komplementarny z projektem wynikającym ze strategii ponadregionalnej
WAGA: 1</t>
  </si>
  <si>
    <t>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ZASADY OCENY KRYTERIUM
Ocena zgodnie z następującą punktacją:
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WAGA: 1</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</si>
  <si>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</si>
  <si>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</si>
  <si>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</si>
  <si>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</si>
  <si>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</si>
  <si>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</si>
  <si>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</si>
  <si>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</si>
  <si>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</si>
  <si>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</si>
  <si>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dodatkowe formalne dla działania 9.1
(kryterium nr 8)</t>
  </si>
  <si>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
</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</si>
  <si>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</si>
  <si>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</si>
  <si>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</si>
  <si>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</si>
  <si>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</si>
  <si>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</si>
  <si>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</si>
  <si>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1) - kryterium premiujące - 1 pkt.</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</si>
  <si>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</si>
  <si>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</si>
  <si>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</si>
  <si>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</si>
  <si>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</si>
  <si>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</si>
  <si>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</si>
  <si>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</si>
  <si>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</si>
  <si>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</si>
  <si>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</si>
  <si>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</si>
  <si>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</si>
  <si>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 nowe SOR
(kryterium nr 9) - kryterium dostępu</t>
  </si>
  <si>
    <t>Liczba ludności przypadająca na Centrum Urazowe</t>
  </si>
  <si>
    <t>formalne dla działania 9.2
(kryterium nr 9) - kryterium dostępu</t>
  </si>
  <si>
    <t>Projekt jest uzasadniony z punktu widzenia potrzeb i deficytów w zakresie sytuacji epidemiologiczno-demograficznej oraz podaży usług zdrowotnych na danym obszarze, a  także z punktu widzenia pozytywnego wpływu na racjonalne zasady gospodarowania i  efektywność podmiotu wykonującego działalność leczniczą/Zaplanowane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</si>
  <si>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</si>
  <si>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Pozytywna rekomendacja Komitetu Sterującego ds. koordynacji interwencji EFSI w sektorze zdrowia</t>
  </si>
  <si>
    <t>KRYTERIA WYBORU PROJEKTÓW - Działanie 9.1 kryteria właściwe dla projektów dot.  utworzenia nowych centrów urazowych</t>
  </si>
  <si>
    <t xml:space="preserve">Projekt jest realizowany wyłącznie w podmiocie posiadającym umowę o udzielanie świadczeń opieki zdrowotnej ze środków publicznych w zakresie zbieżnym z zakresem projektu, a w przypadku projektB7:E11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 </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</si>
  <si>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/Zgodnie z pkt I.4 projekt jest zgodny z właściwą mapą potrzeb zdrowotnych. Zgodność z właściwą mapą potrzeb zdrowotnych oceniana jest przez Komisję Oceny Projektów na podstawie uzasadnienia wnioskodawcy zawartego we wniosku o dofinansowanie oraz OCI.</t>
  </si>
  <si>
    <t>Ujęcie Centrum Urazowego w Wojewódzkim Planie Działania Systemu Państwowe
Ratownictwo Medyczne zatwierdzonym przez
Ministra Zdrowia oraz ogólnokrajowej mapie
potrzeb w zakresie ratownictwa medycznego</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</si>
  <si>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t>
  </si>
  <si>
    <t>formalne - nowe CU
(kryterium nr 14) - kryterium dostępu</t>
  </si>
  <si>
    <t>Kompleksowość oferty medycznej podmiotu leczniczego</t>
  </si>
  <si>
    <t xml:space="preserve">Kryteria premiują projekty zakładające doposażenie lub modernizację infrastruktury Oddziału/ów Anestezjologii i Intensywnej Terapii w celu zwiększenia jakości i bezpieczeństwa realizowanych świadczeń – dotyczy szpitali.
</t>
  </si>
  <si>
    <t>Stanowiska intensywnej
terapii w oddziałach
Anestezjologii i Intensywnej
Terapii</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</si>
  <si>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</si>
  <si>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</si>
  <si>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Kryteria premiują projekty realizowane przez podmioty posiadające zatwierdzony przez podmiot tworzący program restrukturyzacji, zawierający działania prowadzące do poprawy ich efektywności – dotyczy szpitali.</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</si>
  <si>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</si>
  <si>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KRYTERIA WYBORU PROJEKTÓW - Działanie 9.1 kryteria właściwe dla projektów dot.budowy lub remontu całodobowych lotnisk lub lądowisk dla śmigłowców przy jednostkach organizacyjnych wyspecjalizowanych w zakresie udzielania świadczeń zdrowotnych niezbednych dla ratownictwa medycznego</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</si>
  <si>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</si>
  <si>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Ujęcie jednostki wyspecjalizowanej w zakresie udzielania świadczeń zdrowotnych niezbędnych dla ratownictwa medycznego w Wojewódzkim Planie Działania Systemu Państwowe Ratownictwo Medyczne zatwierdzonym przez Ministra Zdrowia oraz ogólnokrajowej mapie potrzeb w zakresie ratownictwa medycznego</t>
  </si>
  <si>
    <t>Brak kryterium premiującego projekty, które zakładają działania przyczyniające się do poprawy jakości i dostępu do świadczeń opieki zdrowotnej (skrócenie czasu oczekiwania na świadczenia zdrowotne, lub zmniejszenie liczby osób oczekujących na świadczenie zdrowotne dłużej niż średni czas oczekiwania na dane świadczenie w roku / kwartale / miesiącu poprzedzającym uruchomienie konkursu / projektu, lub poprawę wskaźnika „przelotowości” ) wynika z charakteru świadczeń zdrowotnych udzielanych przez jednostki wyspecjalizowane w zakresie udzielania świadczeń zdrowotnych niezbędnych dla ratownictwa medycznego. Rolą ww. jednostek jest gotowość do szybkiego  udzielenia pomocy osobom w stanie nagłego zagrożenia zdrowotnego. Zakres projektu ograniczony jest do realizacji robót dotyczących lądowiska i nie obejmuje zadań związanych z oddziałami szpitalnymi.</t>
  </si>
  <si>
    <t xml:space="preserve"> Zakresy projektów obejmują prace związane z budową lądowiska, działania wskazane w rekomendacji nie mogą stanowić wydatku kwalifikowalnego w ramach przedmiotowych inwestycji . W związku z tym brak jest możliwości zastosowania  kryterium premiującego projekty, które zakładają działania ukierunkowane na przeniesienie świadczeń opieki zdrowotnej z poziomu lecznictwa szpitalnego na rzecz POZ i AOS.  </t>
  </si>
  <si>
    <t>Specyfika funkcjonowania systemu PRM powoduje brak możliwości wypełnienia przez jednostki systemu i jednostki współpracujące z systemem kryteriów dotyczących konsolidacji czy podjęcia innych form współpracy z podmiotami udzielającymi świadczeń opieki zdrowotnej, w tym w ramach modelu opieki koordynowanej.</t>
  </si>
  <si>
    <t>Jednostki wyspecjalizowane w zakresie udzielania świadczeń zdrowotnych niezbędnych dla ratownictwa medycznego to konkretne oddziały szpitalne współpracujące z SOR (zlokalizowane są w bliskiej odległości od nich) oraz z zespołami ratownictwa medycznego, w tym lotniczymi zespołami ratownictwa medycznego, ujęte w WPDSPRM. Pozostają one w gotowości w celu przyjęcia pacjentów poszkodowanych w wyniku zdarzenia nagłego. Projekty polegają na budowie lądowisk na potrzeby konkretnych oddziałów szpitalnych wskazanych jako jednostki współpracujące z systemem PRM. Z punktu widzenia PRM istotne jest aby jednostki pozostawały w gotowości do udzielania pomocy medycznej osobom będącym w stanie nagłym. Dodatkowo, działania restrukturyzacyjne mogłyby spowodować czasowe wyłaczenie jednostek z funkcjonowania co  byłoby niekorzystne z punktu widzenia realizacji zadań  jakim jest udzielanie pomocy w stanie nagłego zagrożenia zdrowia lub życia.</t>
  </si>
  <si>
    <t>Kryteria premiują projekty realizowane przez podmioty posiadające wysoki poziom wykorzystania (obłożenia) łóżek w oddziałach lub innych komórkach organizacyjnych objętych zakresem projektu – dotyczy szpitali.</t>
  </si>
  <si>
    <t xml:space="preserve"> Zakres projektów obejmuje prace związane z budową lądowiska, brak jest możliwości uwzględnienia w ramach projektów innych zadań np. wyposażenia oddziałów szpitalnych. W związku z tym, zastosowanie  kryterium premiującego projekty realizowane przez podmioty posiadające wysoki poziom wykorzystania (obłożenia) łóżek w oddziałach lub innych komórkach organizacyjnych objętych zakresem projektu jest nieuzasadnione.</t>
  </si>
  <si>
    <t>Gotowość funkcjonowania lądowiska/lotniska</t>
  </si>
  <si>
    <t>Zakres udzielanych świadczeń</t>
  </si>
  <si>
    <t>Lokalizacja lądowiska/lotniska</t>
  </si>
  <si>
    <t>formalne - nowe CU
(kryterium nr 10) - kryterium dostępu</t>
  </si>
  <si>
    <t>formalne - nowe CU
(kryterium nr 9) - kryterium dostępu</t>
  </si>
  <si>
    <t>formalne - nowe CU
(kryterium nr 11) - kryterium dostępu</t>
  </si>
  <si>
    <t>formalne - nowe CU
(kryterium nr 12) - kryterium dostępu</t>
  </si>
  <si>
    <t>formalne - nowe CU
(kryterium nr 13) - kryterium dostępu</t>
  </si>
  <si>
    <t>merytoryczne I stopnia - nowe CU
(kryterium nr 8) - kryterium premiujące- 13 pkt.</t>
  </si>
  <si>
    <t>merytoryczne I stopnia - nowe CU
(kryterium nr 11)  - kryterium premiujące - 3 pkt.</t>
  </si>
  <si>
    <t>merytoryczne I stopnia - nowe CU
(kryterium nr 12) - kryterium premiujące - 4 pkt.</t>
  </si>
  <si>
    <t>merytoryczne I stopnia - nowe CU
(kryterium nr 10) - kryterium premiujące - 4 pkt.</t>
  </si>
  <si>
    <t>formalne - lądowiska
(kryterium nr 9) - kryterium dostępu</t>
  </si>
  <si>
    <t>formalne - lądowiska
(kryterium nr 10) - kryterium dostępu</t>
  </si>
  <si>
    <t>formalne - lądowiska
(kryterium nr 11) - kryterium dostępu</t>
  </si>
  <si>
    <t>formalne - lądowiska
(kryterium nr 12) - kryterium dostępu</t>
  </si>
  <si>
    <t>formalne - lądowiska
(kryterium nr 13) - kryterium dostępu</t>
  </si>
  <si>
    <t>merytoryczne I stopnia - lądowiska
(kryterium nr 8) - kryterium premiujące - 14 pkt.</t>
  </si>
  <si>
    <t>merytoryczne I stopnia - lądowiska
(kryterium nr 10) - kryterium premiujące - 4 pkt.</t>
  </si>
  <si>
    <t>Rozwiązania wpływające na szybkość udzielania pomocy medycznej poszkodowanym</t>
  </si>
  <si>
    <t>merytoryczne I stopnia - lądowiska
(kryterium nr 9) - kryterium premiujące - 4 pkt.</t>
  </si>
  <si>
    <t>formalne dla działania 9.2
(kryterium nr 8) - kryterium dostępu</t>
  </si>
  <si>
    <t>formalne dla działania 9.2
(kryterium nr 10.1-10.2) - kryterium dostępu</t>
  </si>
  <si>
    <t>formalne dla działania 9.2
(kryterium nr 11) - kryterium dostępu</t>
  </si>
  <si>
    <t>Inwestycja posiada pozytywną opinię o celowości inwestycji (dalej: OCI), o której mowa w ustawie o świadczeniach opieki zdrowotnej finansowanych ze środków publicznych.
Istnieje możliwość poprawy/uzupełnienia projektu w zakresie niniejszego kryterium na etapie oceny spełnienia kryteriów wyboru (zgodnie z art. 45 ust 3 ustawy wdrożeniowej).</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</si>
  <si>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</si>
  <si>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formalne dla działania 9.2
(kryterium nr 12.7) - kryterium dostępu</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</si>
  <si>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</si>
  <si>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</si>
  <si>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r>
      <t xml:space="preserve"> Projekty dotyczące oddziałów o charakterze zabiegowym</t>
    </r>
    <r>
      <rPr>
        <sz val="6"/>
        <color theme="1"/>
        <rFont val="Calibri"/>
        <family val="2"/>
        <charset val="238"/>
        <scheme val="minor"/>
      </rPr>
      <t>15</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sz val="7"/>
        <color theme="1"/>
        <rFont val="Calibri"/>
        <family val="2"/>
        <charset val="238"/>
        <scheme val="minor"/>
      </rPr>
      <t xml:space="preserve">15 Dotyczy projektów przewidujących w zakresie wsparcia oddziały o charakterze zabiegowym zgodnie z danymi dostępnymi na platformie danych Baza Analiz Systemowych i Wdrożeniowych.
</t>
    </r>
  </si>
  <si>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</si>
  <si>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</si>
  <si>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formalne dla działania 9.2
(kryterium nr 14) - kryterium dostępu</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</si>
  <si>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
Istnieje możliwość poprawy/uzupełnienia projektu w zakresie niniejszego kryterium na etapie oceny spełnienia kryteriów wyboru (zgodnie z art. 45 ust 3 ustawy wdrożeniowej).</t>
  </si>
  <si>
    <t>Wydatki są racjonalne, tzn. oparte na wiarygodnych źródłach, tj.
- w zakresie robót budowlanych – kosztorys inwestorski oparty o aktualny cennik dostępny na rynku dotyczący cen w budownictwie
-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</si>
  <si>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</si>
  <si>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</si>
  <si>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Podmiot leczniczy udziela świadczeń opieki zdrowotnej na podstawie umowy zawartej z Dyrektorem oddziału wojewódzkiego NFZ o udzielanie świadczeń opieki zdrowotnej w zakresie leczenia szpitalnego.
Istnieje możliwość poprawy/uzupełnienia projektu w zakresie niniejszego kryterium na etapie oceny spełnienia kryteriów wyboru (zgodnie z art. 45 ust 3 ustawy wdrożeniowej).</t>
  </si>
  <si>
    <t>Jednostka wyspecjalizowana w zakresie udzielania świadczeń zdrowotnych niezbędnych dla ratownictwa medycznego ujęta jest w Wojewódzkim Planie Działania Systemu, o którym mowa w art. 21 ust. 1 ustawy z dnia 8 września 2006 r. o Państwowym Ratownictwie Medycznym oraz ogólnokrajowej mapie potrzeb w zakresie ratownictwa medycznego.
Istnieje możliwość poprawy/uzupełnienia projektu w zakresie niniejszego kryterium na etapie oceny spełnienia kryteriów wyboru (zgodnie z art. 45 ust 3 ustawy wdrożeniowej).</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</si>
  <si>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Istnieje możliwość poprawy/uzupełnienia projektu w zakresie niniejszego kryterium na etapie oceny spełnienia kryteriów wyboru (zgodnie z art. 45 ust 3 ustawy wdrożeniowej).</t>
  </si>
  <si>
    <t>Projekt uzyskał pozytywną rekomendację Komitetu Sterującego ds. koordynacji interwencji EFSI w sektorze zdrowia wyrażoną we właściwej uchwale (Komitet Sterujący wskazał projekt do realizacji uwzględniając terytorialne rozmieszczenie jednostek organizacyjnych szpitala wyspecjalizowanych w zakresie udzielania świadczeń zdrowotnych niezbędnych dla ratownictwa medycznego udzielających świadczeń opieki zdrowotnej w danym zakresie zgodnie z ogólnokrajową mapą potrzeb w zakresie ratownictwa medycznego zapewniając finansowanie inwestycji dotyczących budowy lądowisk przy ww. jednostkach w lokalizacjach, w których występują tzw. białe plamy).
Istnieje możliwość poprawy/uzupełnienia projektu w zakresie niniejszego kryterium na etapie oceny spełnienia kryteriów wyboru (zgodnie z art. 45 ust 3 ustawy wdrożeniowej).</t>
  </si>
  <si>
    <t>Jednostka organizacyjna szpitala wyspecjalizowana w zakresie udzielania świadczeń zdrowotnych niezbędnych dla ratownictwa medycznego udziela świadczeń opieki zdrowotnej finansowanych ze środków publicznych w rodzaju leczenie szpitalne w jednym z następujących zakresów:
1. Chirurgia ogólna lub chirurgia dziecięca
2. Replantacja 
3. Leczenie hipotermii.
4. Oksygenacja hiperbaryczna 
5. Torakochirurgia
6. Toksykologia
7. Leczenie udarów mózgu (A48, A51)   w ramach neurologii.
Istnieje możliwość poprawy/uzupełnienia projektu w zakresie niniejszego kryterium na etapie oceny spełnienia kryteriów wyboru (zgodnie z art. 45 ust 3 ustawy wdrożeniowej).</t>
  </si>
  <si>
    <t>Centrum Urazowe zabezpieczy, w zakresie świadczeń zdrowotnych, o których mowa w art. 39c ust. 1 ustawy z dnia 8 września 2006 r. o Państwowym Ratownictwie Medycznym populację nie mniejszą niż 1 mln mieszkańców, zamieszkującą obszar pozwalający na dotarcie z miejsca zdarzenia do centrum urazowego w ciągu 1,5 godziny.
Istnieje możliwość poprawy/uzupełnienia projektu w zakresie niniejszego kryterium na etapie oceny spełnienia kryteriów wyboru (zgodnie z art. 45 ust 3 ustawy wdrożeniowej).</t>
  </si>
  <si>
    <t>Centrum Urazowe ujęte jest jako planowane do utworzenia w Wojewódzkim Planie Działania Systemu, o którym mowa w art. 21 ust. 1 ustawy z dnia 8 września 2006 r. o Państwowym Ratownictwie Medycznym oraz ogólnokrajowej mapie potrzeb w zakresie ratownictwa medycznego.
Istnieje możliwość poprawy/uzupełnienia projektu w zakresie niniejszego kryterium na etapie oceny spełnienia kryteriów wyboru (zgodnie z art. 45 ust 3 ustawy wdrożeniowej).</t>
  </si>
  <si>
    <t>Podmiot leczniczy będzie udzielał świadczeń opieki zdrowotnej na podstawie umowy zawartej z
Dyrektorem oddziału wojewódzkiego NFZ o udzielanie świadczeń opieki zdrowotnej w zakresie
leczenia szpitalnego w oddziałach wchodzących w skład Centrum Urazowego najpóźniej w kolejnym
okresie kontraktowania świadczeń po zakończeniu realizacji projektu. Minimalne wymagania dotyczące zasobów kadrowych i niezbęndej infrastruktury technicznej są jednym z  warunków, które musi spełnić świadczeniodawca aby zawrzeć umowę z NFZ o udzielanie świadczeń w rodzaju leczenie szpitalne (szczegółowe warunki zawierania umów określone zostały w Zarządzeniu nr 110/2015/BP Prezesa Narodowego Funduszu Zdrowia z dnia 31 grudnia 2015 r. w sprawie ogłoszenia jednolitego tekstu zarządzenia Prezesa Narodowego Funduszu Zdrowia w sprawie określenia warunków zawierania i realizacji umów w rodzaju: leczenie szpitalne). Zgodnie z ustawą  dnia 8 września 2006 r. o Państwowym Ratownictwie Medycznym (Dz. U. Nr 191, poz. 1410, z późn. zm.) centrum urazowe zapewnia działanie w swojej strukturze specjalistycznych oddziałów zabiegowych i pracowni diagnostycznych a) oddziału anestezjologii i intensywnej terapii, zapewniającego gotowość co najmniej dwóch stanowisk intensywnej terapii do udzielania świadczeń zdrowotnych pacjentowi urazowemu, b) bloku operacyjnego, zapewniającego stałą gotowość co najmniej jednej sali operacyjnej do udzielania świadczeń zdrowotnych pacjentowi urazowemu, c) pracowni endoskopii diagnostycznej i zabiegowej, czynnej całą dobę, d) oddziałów, w szczególności: chirurgii ogólnej lub obrażeń wielonarządowych, ortopedii i traumatologii narządu ruchu, neurochirurgii lub chirurgii ogólnej z profilem neurotraumatologii, chirurgii naczyń lub chirurgii ogólnej z profilem chirurgii naczyń.
Istnieje możliwość poprawy/uzupełnienia projektu w zakresie niniejszego kryterium na etapie oceny spełnienia kryteriów wyboru (zgodnie z art. 45 ust 3 ustawy wdrożeniowej).</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</si>
  <si>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będzie zgodna z ustawą z dnia 8 września 2006 r. o Państwowym Ratownictwie Medycznym i warunki techniczne będą zgodne z Rozporządzeniem Ministra Zdrowia z dnia 3 listopada 2011 roku w sprawie Szpitalnego Oddziału Ratunkowego, lub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będzie zgodna z ustawą z dnia 8 września 2006 r. o Państwowym Ratownictwie Medycznym i warunki techniczne będą zgodne z Rozporządzeniem Ministra Zdrowia z dnia 3 listopada 2011 roku w sprawie Szpitalnego Oddziału Ratunkowego.
Istnieje możliwość poprawy/uzupełnienia projektu w zakresie niniejszego kryterium na etapie oceny spełnienia kryteriów wyboru (zgodnie z art. 45 ust 3 ustawy wdrożeniowej).</t>
  </si>
  <si>
    <t>Zakres projektu uwzględnia wszystkie niezbędne do wykonania prace. Po zrealizowaniu projektu
Centrum Urazowe osiągnie pełną funkcjonalność (będzie spełniało wymagania określone w ustawie z
dnia 8 września 2006 roku o Państwowym Ratownictwie Medycznym oraz rozporządzeniu Ministra
Zdrowia z dnia 18 czerwca 2010 roku w sprawie centrum urazowego).
Istnieje możliwość poprawy/uzupełnienia projektu w zakresie niniejszego kryterium na etapie oceny spełnienia kryteriów wyboru (zgodnie z art. 45 ust 3 ustawy wdrożeniowej).</t>
  </si>
  <si>
    <r>
      <t xml:space="preserve">Posiadanie przez podmiot leczniczy akredytacji wydanej na podstawie ustawy z dnia 6 listopada 2008 r. o akredytacji w ochronie zdrowia(dalej: akredytacji) lub jest w okresie przygotowawczym do przeprowadzenia wizyty akredytacyjnej </t>
    </r>
    <r>
      <rPr>
        <i/>
        <sz val="7"/>
        <color theme="1"/>
        <rFont val="Calibri"/>
        <family val="2"/>
        <charset val="238"/>
        <scheme val="minor"/>
      </rPr>
      <t>17</t>
    </r>
    <r>
      <rPr>
        <i/>
        <sz val="10"/>
        <color theme="1"/>
        <rFont val="Calibri"/>
        <family val="2"/>
        <charset val="238"/>
        <scheme val="minor"/>
      </rPr>
      <t xml:space="preserve">  lub posiada certyfikat normy EN 15224 – Usługi Ochrony Zdrowia – System Zarządzania Jakością.  
Istnieje możliwość poprawy/uzupełnienia projektu w zakresie niniejszego kryterium na etapie oceny spełnienia kryteriów wyboru (zgodnie z art. 45 ust 3 ustawy wdrożeniowej).
</t>
    </r>
    <r>
      <rPr>
        <i/>
        <sz val="7"/>
        <color theme="1"/>
        <rFont val="Calibri"/>
        <family val="2"/>
        <charset val="238"/>
        <scheme val="minor"/>
      </rPr>
      <t>17 Okres przygotowawczy rozpoczyna się od daty podpisania umowy w zakresie przeprowadzenia przeglądu akredytacyjnego przez podmiot leczniczy.</t>
    </r>
  </si>
  <si>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</si>
  <si>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płynności.
Istnieje możliwość poprawy/uzupełnienia projektu w zakresie niniejszego kryterium na etapie oceny spełnienia kryteriów wyboru (zgodnie z art. 45 ust 3 ustawy wdrożeniowej).</t>
  </si>
  <si>
    <t>W ramach kryterium badaniu będzie podlegał wskaźnik zadłużenia wymagalnego.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</si>
  <si>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</si>
  <si>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merytoryczne I stopnia dla działania 9.2
(kryterium nr 3) - kryterium premiujące - 8 pkt</t>
  </si>
  <si>
    <t>merytoryczne I stopnia dla działania 9.2
(kryterium nr 2.4.) - kryterium premiujące - 2 pkt</t>
  </si>
  <si>
    <t>merytoryczne I stopnia dla działania 9.2
(kryterium nr 2.3.) - kryterium premiujące - 3 pkt</t>
  </si>
  <si>
    <t>merytoryczne I stopnia dla działania 9.2
(kryterium nr 2.2.) - kryterium premiujące - 3 pkt</t>
  </si>
  <si>
    <r>
      <t xml:space="preserve">Przedstawienie przez wnioskodawcę zatwierdzonego przez podmiot tworzący programu restrukturyzacji </t>
    </r>
    <r>
      <rPr>
        <i/>
        <sz val="7"/>
        <color theme="1"/>
        <rFont val="Calibri"/>
        <family val="2"/>
        <charset val="238"/>
        <scheme val="minor"/>
      </rPr>
      <t>18</t>
    </r>
    <r>
      <rPr>
        <i/>
        <sz val="10"/>
        <color theme="1"/>
        <rFont val="Calibri"/>
        <family val="2"/>
        <charset val="238"/>
        <scheme val="minor"/>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i/>
        <sz val="7"/>
        <color theme="1"/>
        <rFont val="Calibri"/>
        <family val="2"/>
        <charset val="238"/>
        <scheme val="minor"/>
      </rPr>
      <t>18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</si>
  <si>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t>merytoryczne I stopnia dla działania 9.2
(kryterium nr 4.1.) - kryterium premiujące - 2 pkt</t>
  </si>
  <si>
    <t>merytoryczne I stopnia dla działania 9.2
(kryterium nr 4.2.) - kryterium premiujące - 4 pkt</t>
  </si>
  <si>
    <t>merytoryczne I stopnia dla działania 9.2
(kryterium nr 5) - kryterium premiujące - 4 pkt</t>
  </si>
  <si>
    <t xml:space="preserve">merytoryczne I stopnia dla działania 9.2
(kryterium nr 6) - kryterium premiujące - 1 pkt
</t>
  </si>
  <si>
    <t>merytoryczne I stopnia dla działania 9.2
(kryterium nr 7) - kryterium premiujące - 6 pkt</t>
  </si>
  <si>
    <t>merytoryczne I stopnia dla działania 9.2
(kryterium nr 8) - kryterium premiujące - 2 pkt</t>
  </si>
  <si>
    <t>merytoryczne I stopnia dla działania 9.2
(kryterium nr 10.1.-10.3.) - kryterium premiujące - 8 pkt</t>
  </si>
  <si>
    <t>merytoryczne I stopnia dla działania 9.2
(kryterium nr 10.4) - kryterium premiujące - 2 pkt</t>
  </si>
  <si>
    <t>merytoryczne I stopnia dla działania 9.2
(kryterium nr 10.5) - kryterium premiujące - 4 pkt</t>
  </si>
  <si>
    <t>merytoryczne I stopnia dla działania 9.2
(kryterium nr 12) - kryterium premiujące - 4 pkt</t>
  </si>
  <si>
    <t>merytoryczne I stopnia dla działania 9.2
(kryterium nr 13) - kryterium premiujące - 2 pkt</t>
  </si>
  <si>
    <t>merytoryczne I stopnia dla działania 9.2
(kryterium nr 14) - kryterium premiujące - 2 pkt</t>
  </si>
  <si>
    <t>merytoryczne I stopnia dla działania 9.2
(kryterium nr 15) - kryterium premiujące - 1 pkt</t>
  </si>
  <si>
    <t>merytoryczne I stopnia dla działania 9.2
(kryterium nr 16) - kryterium premiujące - 2 pkt</t>
  </si>
  <si>
    <t>merytoryczne I stopnia dla działania 9.2
(kryterium nr 9) - kryterium premiujące - 3 pkt</t>
  </si>
  <si>
    <t>merytoryczne I stopnia dla działania 9.2
(kryterium nr 11) - kryterium premiujące - 2 pkt</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</si>
  <si>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</si>
  <si>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Posiadanie przez podmiot leczniczy informatycznych systemów szpitalnych.
Istnieje możliwość poprawy/uzupełnienia projektu w zakresie niniejszego kryterium na etapie oceny spełnienia kryteriów wyboru (zgodnie z art. 45 ust 3 ustawy wdrożeniowej).</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</si>
  <si>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</si>
  <si>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</si>
  <si>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</si>
  <si>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r>
      <t xml:space="preserve">Uwzględnienie w projekcie  działań mających na celu modernizację lub doposażenie Bloku Operacyjnego (dalej: BO) </t>
    </r>
    <r>
      <rPr>
        <i/>
        <sz val="7"/>
        <color theme="1"/>
        <rFont val="Calibri"/>
        <family val="2"/>
        <charset val="238"/>
        <scheme val="minor"/>
      </rPr>
      <t xml:space="preserve">22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 </t>
    </r>
    <r>
      <rPr>
        <i/>
        <sz val="7"/>
        <color theme="1"/>
        <rFont val="Calibri"/>
        <family val="2"/>
        <charset val="238"/>
        <scheme val="minor"/>
      </rPr>
      <t>23</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Istnieje możliwość poprawy/uzupełnienia projektu w zakresie niniejszego kryterium na etapie oceny spełnienia kryteriów wyboru (zgodnie z art. 45 ust 3 ustawy wdrożeniowej).
</t>
    </r>
    <r>
      <rPr>
        <i/>
        <sz val="7"/>
        <color theme="1"/>
        <rFont val="Calibri"/>
        <family val="2"/>
        <charset val="238"/>
        <scheme val="minor"/>
      </rPr>
      <t>22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23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</si>
  <si>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r>
      <t xml:space="preserve">Udział świadczeń zabiegowych w stosunku do wszystkich świadczeń udzielanych na oddziale o charakterze zabiegowym </t>
    </r>
    <r>
      <rPr>
        <i/>
        <sz val="7"/>
        <color theme="1"/>
        <rFont val="Calibri"/>
        <family val="2"/>
        <charset val="238"/>
        <scheme val="minor"/>
      </rPr>
      <t>24, 25,</t>
    </r>
    <r>
      <rPr>
        <i/>
        <sz val="10"/>
        <color theme="1"/>
        <rFont val="Calibri"/>
        <family val="2"/>
        <charset val="238"/>
        <scheme val="minor"/>
      </rPr>
      <t xml:space="preserve"> objętym zakresem wsparcia</t>
    </r>
    <r>
      <rPr>
        <i/>
        <sz val="7"/>
        <color theme="1"/>
        <rFont val="Calibri"/>
        <family val="2"/>
        <charset val="238"/>
        <scheme val="minor"/>
      </rPr>
      <t xml:space="preserve"> 26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24   Zgodnie z danymi dostępnymi na platformie danych Baza Analiz Systemowych i Wdrożeniowych.
25 Wg danych za rok poprzedzający rok składania wniosku o dofinansowanie.
26 Dotyczy projektów uwzględniających w zakresie projektu oddziały o charakterze zabiegowym.
</t>
    </r>
  </si>
  <si>
    <r>
      <t>Podmiot leczniczy udziela świadczeń opieki zdrowotnej w ramach modelu opieki koordynowanej</t>
    </r>
    <r>
      <rPr>
        <i/>
        <sz val="7"/>
        <color theme="1"/>
        <rFont val="Calibri"/>
        <family val="2"/>
        <charset val="238"/>
        <scheme val="minor"/>
      </rPr>
      <t xml:space="preserve">.19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19 Rozumianej zgodnie z definicją opieki koordynowanej zawartej w Podrozdziale 6.3.2.3 Krajowych ram strategicznych. Policy paper dla ochrony zdrowia na lata 2014-2020 (str. 191).</t>
    </r>
  </si>
  <si>
    <r>
      <t xml:space="preserve">Udział przyjęć w trybie nagłym w stosunku do wszystkich przyjęć na oddziałach o charakterze zachowawczym </t>
    </r>
    <r>
      <rPr>
        <i/>
        <sz val="7"/>
        <color theme="1"/>
        <rFont val="Calibri"/>
        <family val="2"/>
        <charset val="238"/>
        <scheme val="minor"/>
      </rPr>
      <t xml:space="preserve">24, 25 </t>
    </r>
    <r>
      <rPr>
        <i/>
        <sz val="10"/>
        <color theme="1"/>
        <rFont val="Calibri"/>
        <family val="2"/>
        <charset val="238"/>
        <scheme val="minor"/>
      </rPr>
      <t xml:space="preserve">, objętym zakresem wsparcia </t>
    </r>
    <r>
      <rPr>
        <i/>
        <sz val="7"/>
        <rFont val="Calibri"/>
        <family val="2"/>
        <charset val="238"/>
        <scheme val="minor"/>
      </rPr>
      <t xml:space="preserve">27
</t>
    </r>
    <r>
      <rPr>
        <i/>
        <sz val="10"/>
        <rFont val="Calibri"/>
        <family val="2"/>
        <charset val="238"/>
        <scheme val="minor"/>
      </rPr>
      <t>Istnieje możliwość poprawy/uzupełnienia projektu w zakresie niniejszego kryterium na etapie oceny spełnienia kryteriów wyboru (zgodnie z art. 45 ust 3 ustawy wdrożeniowej).</t>
    </r>
    <r>
      <rPr>
        <i/>
        <sz val="7"/>
        <rFont val="Calibri"/>
        <family val="2"/>
        <charset val="238"/>
        <scheme val="minor"/>
      </rPr>
      <t xml:space="preserve">
24   Zgodnie z danymi dostępnymi na platformie danych Baza Analiz Systemowych i Wdrożeniowych.
25 Wg danych za rok poprzedzający rok składania wniosku o dofinansowanie.
27 Dotyczy projektów uwzględniających w zakresie projektu oddziały o charakterze zachowawczym.</t>
    </r>
  </si>
  <si>
    <t xml:space="preserve">Wykorzystywanie urządzeń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</si>
  <si>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r>
      <t xml:space="preserve">Realizacja projektu przyczynia się do koncentracji wykonywania zabiegów kompleksowych </t>
    </r>
    <r>
      <rPr>
        <i/>
        <sz val="7"/>
        <color theme="1"/>
        <rFont val="Calibri"/>
        <family val="2"/>
        <charset val="238"/>
        <scheme val="minor"/>
      </rPr>
      <t xml:space="preserve">32, 33.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32 Zabiegi kompleksowe – typ zabiegów zdefiniowanych zgodnie z grupami wyróżnionymi w ramach Jednorodnych Grup Pacjentów. Zgodnie z wykazem zabiegów określonym na platformie danych Baza Analiz Systemowych i Wdrożeniowych.
33 Dotyczy projektów uwzględniających w zakresie projektu oddziały o charakterze zabiegowym.</t>
    </r>
  </si>
  <si>
    <r>
      <t xml:space="preserve">Wpływ realizacji projektu na skrócenie średniego czasu hospitalizacji  </t>
    </r>
    <r>
      <rPr>
        <i/>
        <sz val="7"/>
        <color theme="1"/>
        <rFont val="Calibri"/>
        <family val="2"/>
        <charset val="238"/>
        <scheme val="minor"/>
      </rPr>
      <t xml:space="preserve">34 </t>
    </r>
    <r>
      <rPr>
        <i/>
        <sz val="10"/>
        <color theme="1"/>
        <rFont val="Calibri"/>
        <family val="2"/>
        <charset val="238"/>
        <scheme val="minor"/>
      </rPr>
      <t xml:space="preserve">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i/>
        <sz val="7"/>
        <color theme="1"/>
        <rFont val="Calibri"/>
        <family val="2"/>
        <charset val="238"/>
        <scheme val="minor"/>
      </rPr>
      <t>34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</si>
  <si>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</si>
  <si>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Wnioskodawca udziela lub będzie udzielał najpóźniej po zrealizowaniu projektu świadczeń zdrowotnych przy użyciu narzędzi telemedycznych  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t>
  </si>
  <si>
    <r>
      <t xml:space="preserve">23.1 Wnioskodawca zapewnia lub będzie zapewniał w wyniku realizacji projektu </t>
    </r>
    <r>
      <rPr>
        <sz val="6"/>
        <color theme="1"/>
        <rFont val="Calibri"/>
        <family val="2"/>
        <charset val="238"/>
        <scheme val="minor"/>
      </rPr>
      <t>42</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6"/>
        <color theme="1"/>
        <rFont val="Calibri"/>
        <family val="2"/>
        <charset val="238"/>
        <scheme val="minor"/>
      </rPr>
      <t xml:space="preserve">43.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7"/>
        <color theme="1"/>
        <rFont val="Calibri"/>
        <family val="2"/>
        <charset val="238"/>
        <scheme val="minor"/>
      </rPr>
      <t>42 Spełnienie tego warunku będzie elementem kontroli w czasie realizacji projektu oraz po zakończeniu jego realizacji w ramach tzw. kontroli trwałości
43 Spełnienie tego warunku będzie elementem kontroli w czasie realizacji projektu oraz po zakończeniu jego realizacji w ramach tzw. kontroli trwałości.</t>
    </r>
  </si>
  <si>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</si>
  <si>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</si>
  <si>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t>
  </si>
  <si>
    <t>Sprawdzane jest, w jakim stopniu  projekt jest zgodny lub komplementarny z celami Strategii Unii Europejskiej dla regionu Morza Bałtyckiego.
Istnieje możliwość poprawy/uzupełnienia projektu w zakresie niniejszego kryterium na etapie oceny spełnienia kryteriów wyboru (zgodnie z art. 45 ust 3 ustawy wdrożeniowej).</t>
  </si>
  <si>
    <t>merytoryczne I stopnia dla działania 9.2
(kryterium nr 24) - kryterium premiujące - 1 pkt</t>
  </si>
  <si>
    <t>merytoryczne I stopnia dla działania 9.2
(kryterium nr 25) - kryterium premiujące - 2 pkt</t>
  </si>
  <si>
    <t>Dostępność do świadczeń</t>
  </si>
  <si>
    <r>
      <t xml:space="preserve">Ujęcie w zakresie projektu działań realizowanych w oddziałach neonatologicznych zlokalizowanych w podmiotach wysokospecjalistycznych </t>
    </r>
    <r>
      <rPr>
        <i/>
        <sz val="7"/>
        <color theme="1"/>
        <rFont val="Calibri"/>
        <family val="2"/>
        <charset val="238"/>
        <scheme val="minor"/>
      </rPr>
      <t>44</t>
    </r>
    <r>
      <rPr>
        <i/>
        <sz val="10"/>
        <color theme="1"/>
        <rFont val="Calibri"/>
        <family val="2"/>
        <charset val="238"/>
        <scheme val="minor"/>
      </rPr>
      <t>.</t>
    </r>
    <r>
      <rPr>
        <i/>
        <sz val="8"/>
        <color theme="1"/>
        <rFont val="Calibri"/>
        <family val="2"/>
        <charset val="238"/>
        <scheme val="minor"/>
      </rPr>
      <t xml:space="preserve"> </t>
    </r>
    <r>
      <rPr>
        <i/>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i/>
        <sz val="7"/>
        <color theme="1"/>
        <rFont val="Calibri"/>
        <family val="2"/>
        <charset val="238"/>
        <scheme val="minor"/>
      </rPr>
      <t>44 Kryterium stosuje się wyłącznie w przypadku projektów w zakresie ginekologii, położnictwa, neonatologii, pediatrii oraz innych oddziałów zajmujących się leczeniem dzieci.</t>
    </r>
  </si>
  <si>
    <t>merytoryczne I stopnia dla działania 9.2
(kryterium nr 22.2) - kryterium premiujące - 3 pkt</t>
  </si>
  <si>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7"/>
        <color theme="1"/>
        <rFont val="Calibri"/>
        <family val="2"/>
        <charset val="238"/>
        <scheme val="minor"/>
      </rPr>
      <t>9</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7"/>
        <color theme="1"/>
        <rFont val="Calibri"/>
        <family val="2"/>
        <charset val="238"/>
        <scheme val="minor"/>
      </rPr>
      <t>10</t>
    </r>
    <r>
      <rPr>
        <sz val="10"/>
        <color theme="1"/>
        <rFont val="Calibri"/>
        <family val="2"/>
        <charset val="238"/>
        <scheme val="minor"/>
      </rPr>
      <t xml:space="preserve">  budowy nowego obiektu; 
•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Istnieje możliwość poprawy/uzupełnienia projektu w zakresie niniejszego kryterium na etapie oceny spełnienia kryteriów wyboru (zgodnie z art. 45 ust 3 ustawy wdrożeniowej).
</t>
    </r>
    <r>
      <rPr>
        <sz val="7"/>
        <color theme="1"/>
        <rFont val="Calibri"/>
        <family val="2"/>
        <charset val="238"/>
        <scheme val="minor"/>
      </rPr>
      <t>9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10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t>
    </r>
  </si>
  <si>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5</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 </t>
    </r>
    <r>
      <rPr>
        <sz val="7"/>
        <color theme="1"/>
        <rFont val="Calibri"/>
        <family val="2"/>
        <charset val="238"/>
        <scheme val="minor"/>
      </rPr>
      <t>6</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5 W przypadku projektów, w ramach których nie przewiduje się zwiększenia zakresu udzielania świadczeń opieki zdrowotnej. Spełnienie tego warunku będzie elementem kontroli w czasie realizacji projektu oraz po zakończeniu jego realizacji w ramach tzw. kontroli trwałości.
 6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t>
    </r>
  </si>
  <si>
    <t>formalne dla działania 9.2
(kryterium nr 12.2, 12.3) - kryterium dostępu</t>
  </si>
  <si>
    <r>
      <t>Projekt zakłada, że w wyniku jego realizacji nastąpi wzrost liczby radykalnych</t>
    </r>
    <r>
      <rPr>
        <sz val="6"/>
        <color theme="1"/>
        <rFont val="Calibri"/>
        <family val="2"/>
        <charset val="238"/>
        <scheme val="minor"/>
      </rPr>
      <t xml:space="preserve"> 38 </t>
    </r>
    <r>
      <rPr>
        <sz val="10"/>
        <color theme="1"/>
        <rFont val="Calibri"/>
        <family val="2"/>
        <charset val="238"/>
        <scheme val="minor"/>
      </rPr>
      <t>zabiegów chirurgicznych wykonywanych przez podmiot leczniczy.</t>
    </r>
    <r>
      <rPr>
        <sz val="6"/>
        <color theme="1"/>
        <rFont val="Calibri"/>
        <family val="2"/>
        <charset val="238"/>
        <scheme val="minor"/>
      </rPr>
      <t xml:space="preserve">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6"/>
        <color theme="1"/>
        <rFont val="Calibri"/>
        <family val="2"/>
        <charset val="238"/>
        <scheme val="minor"/>
      </rPr>
      <t xml:space="preserve">                                                                                                                                                                                                                                                                                                                                                                  38  Radykalne zabiegi chirurgiczne rozumiane są zgodnie z listą procedur wg klasyfikacji ICD9 zaklasyfikowanych jako zabiegi radykalne w wybranych grupach nowotworów zamieszczoną na platformie. </t>
    </r>
  </si>
  <si>
    <t>Podmiot leczniczy zakłada zwiększenie udziału świadczeń z zakresu chemioterapii w trybie jednodniowym lub ambulatoryjnym.
Istnieje możliwość poprawy/uzupełnienia projektu w zakresie niniejszego kryterium na etapie oceny spełnienia kryteriów wyboru (zgodnie z art. 45 ust 3 ustawy wdrożeniowej).</t>
  </si>
  <si>
    <t>Kompleksowość udzielanych świadczeń onkologicznych</t>
  </si>
  <si>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Istnieje możliwość poprawy/uzupełnienia projektu w zakresie niniejszego kryterium na etapie oceny spełnienia kryteriów wyboru (zgodnie z art. 45 ust 3 ustawy wdrożeniowej).</t>
  </si>
  <si>
    <r>
      <t xml:space="preserve">Zaplanowane w ramach projektu działania, w tym w szczególności w zakresie zakupu wyrobów medycznych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odpowiadać na zidentyfikowane deficyty podaży świadczeń opieki zdrowotnej), w tym:
1. Projekt z zakresu chorób nowotworowych nie może przewidywać:
a) zwiększania liczby urządzeń do Pozytonowej Tomografii Emisyjnej (PET), chyba, że taka potrzeba wynika z danych we właściwej mapie– i - o ile to uzasadnione – przy wykorzystaniu danych zawartych w platformie;
b) wymiany PET – chyba, że tali wydatek zostanie uzasadniony stopniem zużycia urządzenia; 
c) utworzenia nowego ośrodka chemioterapii, chyba że taka potrzeba wynika z danych we właściwej mapie– i - o ile to uzasadnione – przy wykorzystaniu danych zawartych w platformie; 
d) zakupu akceleratora liniowego do teleradioterapii – chyba, że taka potrzeba wynika z danych we właściwej mapie– i - o ile to uzasadnione – przy wykorzystaniu danych zawartych w platformie oraz jedynie w miastach w niej wskazanych;
e) wymiany akceleratora linowego do teleradioterapii – chyba, że taki wydatek zostanie uzasadniony stopniem zużycia urządzenia, w tym w szczególności, gdy urządzenie ma więcej niż 10 lat.
Istnieje możliwość poprawy/uzupełnienia projektu w zakresie niniejszego kryterium na etapie oceny spełnienia kryteriów wyboru (zgodnie z art. 45 ust 3 ustawy wdrożeniowej).
2. Projekty z zakresu chorób nowotworowych związane z rozwojem usług medycznych lecznictwa onkologicznego </t>
    </r>
    <r>
      <rPr>
        <sz val="6"/>
        <color theme="1"/>
        <rFont val="Calibri"/>
        <family val="2"/>
        <charset val="238"/>
        <scheme val="minor"/>
      </rPr>
      <t>9</t>
    </r>
    <r>
      <rPr>
        <sz val="10"/>
        <color theme="1"/>
        <rFont val="Calibri"/>
        <family val="2"/>
        <charset val="238"/>
        <scheme val="minor"/>
      </rPr>
      <t xml:space="preserve"> w zakresie zabiegów chirurgicznych, w szczególności dotyczące sal operacyjnych, mogą być realizowane wyłącznie przez podmiot leczniczy, który przekroczył wartość progową (próg odcięcia) 60 zrealizowanych radykalnych i oszczędzających zabiegów chirurgicznych</t>
    </r>
    <r>
      <rPr>
        <sz val="6"/>
        <color theme="1"/>
        <rFont val="Calibri"/>
        <family val="2"/>
        <charset val="238"/>
        <scheme val="minor"/>
      </rPr>
      <t xml:space="preserve"> 10</t>
    </r>
    <r>
      <rPr>
        <sz val="10"/>
        <color theme="1"/>
        <rFont val="Calibri"/>
        <family val="2"/>
        <charset val="238"/>
        <scheme val="minor"/>
      </rPr>
      <t xml:space="preserve">  rocznie dla nowotworów danej grupy narządowej </t>
    </r>
    <r>
      <rPr>
        <sz val="6"/>
        <color theme="1"/>
        <rFont val="Calibri"/>
        <family val="2"/>
        <charset val="238"/>
        <scheme val="minor"/>
      </rPr>
      <t>11</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6"/>
        <color theme="1"/>
        <rFont val="Calibri"/>
        <family val="2"/>
        <charset val="238"/>
        <scheme val="minor"/>
      </rPr>
      <t>9 Kryterium stosowane w przypadku projektów pozakonkursowych.
10Radykalne zabiegi chirurgiczne rozumiane są zgodnie z listą procedur wg klasyfikacji ICD9 zaklasyfikowanych jako zabiegi radykalne w wybranych grupach nowotworów zamieszczoną na platformie.
11 Wg danych za rok poprzedzający rok złożenia wniosku o dofinansowanie.</t>
    </r>
    <r>
      <rPr>
        <sz val="10"/>
        <color theme="1"/>
        <rFont val="Calibri"/>
        <family val="2"/>
        <charset val="238"/>
        <scheme val="minor"/>
      </rPr>
      <t xml:space="preserve">
</t>
    </r>
  </si>
  <si>
    <t>2/2018</t>
  </si>
  <si>
    <r>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</si>
  <si>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</si>
  <si>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18 lipca 2001 r. Prawo wodne (t.j. Dz.U. z 2017 r. poz. 1121 z późn.zm).
UWAGA: Obowiązuje tylko do końca 2017 roku.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</si>
  <si>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</si>
  <si>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Posiadanie przez podmiot leczniczy akredytacji wydanej na podstawie ustawy z dnia 6 listopada 2008 r. o akredytacji w ochronie zdrowia (dalej: akredytacji) lub jest w okresie przygotowawczym do przeprowadzenia wizyty akredytacyjnej  lub posiada certyfikat normy EN 15224 – Usługi Ochrony Zdrowia – System Zarządzania Jakością (dalej: certyfikat).
Istnieje możliwość poprawy/uzupełnienia projektu w zakresie niniejszego kryterium na etapie oceny spełnienia kryteriów wyboru (zgodnie z art. 45 ust 3 ustawy wdrożeniowej).</t>
  </si>
  <si>
    <t>Podmiot leczniczy uczestniczy w kształceniu przeddyplomowym i podyplomowym kadr systemu Państwowego Ratownictwa Medycznego.
Istnieje możliwość poprawy/uzupełnienia projektu w zakresie niniejszego kryterium na etapie oceny spełnienia kryteriów wyboru (zgodnie z art. 45 ust 3 ustawy wdrożeniowej).</t>
  </si>
  <si>
    <t>Podmiot leczniczy, w którym znajduje się Centrum Urazowe udziela stacjonarnych świadczeń opieki zdrowotnej finansowanych ześrodków publicznych w rodzaju leczenie szpitalne w następujących zakresach: neurologia, neurologia dziecięca, chirurgia szczękowo-twarzowa, chirurgia szczękowo-twarzowa dla dzieci, neonatologia, kardiochirurgia. kardiochirurgia dziecięca, torakochirurgia, oksygenacja hiperbaryczna, chirurgia dziecięca, ginekologia, urologia, replantacja.
Istnieje możliwość poprawy/uzupełnienia projektu w zakresie niniejszego kryterium na etapie oceny spełnienia kryteriów wyboru (zgodnie z art. 45 ust 3 ustawy wdrożeniowej).</t>
  </si>
  <si>
    <t>Docelowa liczba stanowisk intensywnej terapii w oddziałach Anestezjologii i Intensywnej Terapii.
Istnieje możliwość poprawy/uzupełnienia projektu w zakresie niniejszego kryterium na etapie oceny spełnienia kryteriów wyboru (zgodnie z art. 45 ust 3 ustawy wdrożeniowej).</t>
  </si>
  <si>
    <t>Docelowa liczba stanowisk intensywnej terapii w obszarze wstępnej intensywnej terapii w SOR.
Istnieje możliwość poprawy/uzupełnienia projektu w zakresie niniejszego kryterium na etapie oceny spełnienia kryteriów wyboru (zgodnie z art. 45 ust 3 ustawy wdrożeniowej).</t>
  </si>
  <si>
    <t>Podmiot leczniczy posiada możliwość odbioru danych medycznych pacjenta transmitowanych ze środków transportu sanitarnego.
Istnieje możliwość poprawy/uzupełnienia projektu w zakresie niniejszego kryterium na etapie oceny spełnienia kryteriów wyboru (zgodnie z art. 45 ust 3 ustawy wdrożeniowej).</t>
  </si>
  <si>
    <t>Jednostka organizacyjna szpitala wyspecjalizowana w zakresie udzielania świadczeń zdrowotnych niezbędnych dla ratownictwa medycznego udziela świadczenia opieki zdrowotnej finansowane ze środków publicznych w rodzaju leczenie szpitalne w jednym z następujących zakresów (przyznane punkty sumują się):
1. Chirurgia ogólna lub chirurgia dziecięca 
2. Replantacja 
3. Leczenie hipotermii.
4. Oksygenacja hiperbaryczna 
5. Torakochirurgia
6. Toksykologia
7. Leczenie udarów mózgu (A48, A51)   w ramach neurologii.
Istnieje możliwość poprawy/uzupełnienia projektu w zakresie niniejszego kryterium na etapie oceny spełnienia kryteriów wyboru (zgodnie z art. 45 ust 3 ustawy wdrożeniowej).</t>
  </si>
  <si>
    <t>Podmiot leczniczy posiada możliwość odbioru danych medycznych pacjenta transmitowanych ze środków transportu sanitarnego lub uwzględnił w zakresie rzeczowym projektu zakup infrastruktury niezbędnej do odbierania danych medycznych pacjenta transmitowanych ze środków transportu sanitarnego.
Istnieje możliwość poprawy/uzupełnienia projektu w zakresie niniejszego kryterium na etapie oceny spełnienia kryteriów wyboru (zgodnie z art. 45 ust 3 ustawy wdrożeniowej).</t>
  </si>
  <si>
    <t>Odległość lądowiska od jednostki organizacyjnej szpitala wyspecjalizowanej w zakresie udzielania świadczeń zdrowotnych niezbędnych dla ratownictwa medycznego (premiowana będzie taka odległość lądowiska od jednostki, że możliwe będzie przyjęcie osoby znajdującej się w stanie nagłego zagrożenia zdrowotnego bez pośrednictwa specjalistycznych środków transportu sanitarnego.
Istnieje możliwość poprawy/uzupełnienia projektu w zakresie niniejszego kryterium na etapie oceny spełnienia kryteriów wyboru (zgodnie z art. 45 ust 3 ustawy wdrożeniowej).</t>
  </si>
  <si>
    <t>formalne dla działania 9.2
(kryterium nr 12.4, 12.5) - kryterium dostępu</t>
  </si>
  <si>
    <r>
      <t xml:space="preserve">1. Projekty dotyczące oddziałów o charakterze położniczym mogą być realizowane wyłącznie . przez podmioty:
a) które zgodnie z prognozą zapotrzebowania na placówki położnicze przedstawioną w mapie potrzeb w zakresie ciąży, porodu i połogu oraz opieki nad noworodkiem wykazują potencjał na przeprowadzenie minimum 400 porodów w 2020 r. lub
b) których funkcjonowanie jest niezbędne dla zapewnienia szybkiego dostępu do świadczeń położniczych, tj. które jako jedyne zapewniają świadczenia w promieniu 40 km lub
c) które w wyniku realizacji projektu będą przeprowadzać 400 porodów i jednocześnie zmiana udziału porodów powikłanych wśród wszystkich porodów będzie nie większa niż zmiana ogólnopolska.
Istnieje możliwość poprawy/uzupełnienia projektu w zakresie niniejszego kryterium na etapie oceny spełnienia kryteriów wyboru (zgodnie z art. 45 ust 3 ustawy wdrożeniowej).
2. Projekty dotyczące oddziałów pediatrycznych </t>
    </r>
    <r>
      <rPr>
        <sz val="7"/>
        <color theme="1"/>
        <rFont val="Calibri"/>
        <family val="2"/>
        <charset val="238"/>
        <scheme val="minor"/>
      </rPr>
      <t>54</t>
    </r>
    <r>
      <rPr>
        <sz val="10"/>
        <color theme="1"/>
        <rFont val="Calibri"/>
        <family val="2"/>
        <charset val="238"/>
        <scheme val="minor"/>
      </rPr>
      <t xml:space="preserve"> mogą być realizowane wyłącznie przez podmioty, które sprawozdały co najmniej 700 </t>
    </r>
    <r>
      <rPr>
        <sz val="7"/>
        <color theme="1"/>
        <rFont val="Calibri"/>
        <family val="2"/>
        <charset val="238"/>
        <scheme val="minor"/>
      </rPr>
      <t>55</t>
    </r>
    <r>
      <rPr>
        <sz val="10"/>
        <color theme="1"/>
        <rFont val="Calibri"/>
        <family val="2"/>
        <charset val="238"/>
        <scheme val="minor"/>
      </rPr>
      <t xml:space="preserve"> hospitalizacji na oddziale pediatrycznym </t>
    </r>
    <r>
      <rPr>
        <sz val="7"/>
        <color theme="1"/>
        <rFont val="Calibri"/>
        <family val="2"/>
        <charset val="238"/>
        <scheme val="minor"/>
      </rPr>
      <t>56</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7"/>
        <color theme="1"/>
        <rFont val="Calibri"/>
        <family val="2"/>
        <charset val="238"/>
        <scheme val="minor"/>
      </rPr>
      <t>54 VIII część kodu resortowego: 4401
55 Wg danych za rok poprzedzający rok złożenia wniosku o dofinansowanie.
56 VIII część kodu resortowego: 4401</t>
    </r>
    <r>
      <rPr>
        <sz val="10"/>
        <color theme="1"/>
        <rFont val="Calibri"/>
        <family val="2"/>
        <charset val="238"/>
        <scheme val="minor"/>
      </rPr>
      <t xml:space="preserve">
</t>
    </r>
  </si>
  <si>
    <r>
      <t xml:space="preserve">Projekty dotyczące oddziałów o charakterze położniczym mogą być realizowane wyłącznie przez podmioty: i) które zgodnie z prognozą zapotrzebowania na placówki położnicze przedstawioną w mapie potrzeb w zakresie ciąży, porodu i połogu oraz opieki nad noworodkiem wykazują potencjał na przeprowadzenie minimum 400 porodów w 2020 r., lub ii) których funkcjonowanie jest niezbędne dla zapewnienia szybkiego dostępu do świadczeń położniczych, tj. które jako jedyne zapewniają świadczenia w promieniu 40 km lub iii) które w wyniku realizacji projektu będą przeprowadzać 400 porodów i jednocześnie zmiana udziału porodów powikłanych wśród wszystkich porodów będzie nie większa niż zmiana ogólnopolska. 
Projekty dotyczące oddziałów pediatrycznych </t>
    </r>
    <r>
      <rPr>
        <sz val="7"/>
        <color theme="1"/>
        <rFont val="Calibri"/>
        <family val="2"/>
        <charset val="238"/>
        <scheme val="minor"/>
      </rPr>
      <t>8</t>
    </r>
    <r>
      <rPr>
        <sz val="10"/>
        <color theme="1"/>
        <rFont val="Calibri"/>
        <family val="2"/>
        <charset val="238"/>
        <scheme val="minor"/>
      </rPr>
      <t xml:space="preserve"> mogą być realizowane wyłącznie przez podmioty, które sprawozdały co najmniej 700 hospitalizacji na oddziale pediatrycznym </t>
    </r>
    <r>
      <rPr>
        <sz val="7"/>
        <color theme="1"/>
        <rFont val="Calibri"/>
        <family val="2"/>
        <charset val="238"/>
        <scheme val="minor"/>
      </rPr>
      <t>9</t>
    </r>
    <r>
      <rPr>
        <sz val="10"/>
        <color theme="1"/>
        <rFont val="Calibri"/>
        <family val="2"/>
        <charset val="238"/>
        <scheme val="minor"/>
      </rPr>
      <t xml:space="preserve"> .
</t>
    </r>
    <r>
      <rPr>
        <sz val="7"/>
        <color theme="1"/>
        <rFont val="Calibri"/>
        <family val="2"/>
        <charset val="238"/>
        <scheme val="minor"/>
      </rPr>
      <t>8 VIII część kodu resortowego: 4401
9 VIII część kodu resortowego: 4401</t>
    </r>
  </si>
  <si>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</si>
  <si>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</si>
  <si>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</si>
  <si>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</si>
  <si>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</si>
  <si>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PODNIESIENIE SKUTECZNOŚCI DZIAŁANIA SOR-U W PISZU POPRZEZ BUDOWĘ CAŁODOBOWEGO LĄDOWISKA DLA ŚMIGŁOWCÓW RATUNKOWYCH ORAZ ZAKUP SPRZĘTU DIAGNOSTYCZNEGO</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</si>
  <si>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</si>
  <si>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</si>
  <si>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</si>
  <si>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</si>
  <si>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</si>
  <si>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</si>
  <si>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</si>
  <si>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</si>
  <si>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</si>
  <si>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</si>
  <si>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</si>
  <si>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</si>
  <si>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</si>
  <si>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</si>
  <si>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</si>
  <si>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</si>
  <si>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</si>
  <si>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</si>
  <si>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</si>
  <si>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</si>
  <si>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CENTRUM ONKOLOGII IM. MARII SKŁODOWSKIEJ-CURIE</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</si>
  <si>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</si>
  <si>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</si>
  <si>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</si>
  <si>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</si>
  <si>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</si>
  <si>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</si>
  <si>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</si>
  <si>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</si>
  <si>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</si>
  <si>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</si>
  <si>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</si>
  <si>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</si>
  <si>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</si>
  <si>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</si>
  <si>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</si>
  <si>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</si>
  <si>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</si>
  <si>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</si>
  <si>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</si>
  <si>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</si>
  <si>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</si>
  <si>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</si>
  <si>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</si>
  <si>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</si>
  <si>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</si>
  <si>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Zakres projektu obejmuje działania infrastrukturalne zmierzające do odtworzenia zasobów Kliniki Chorób Wewnętrznych i Kardiologii . Ponadto przewiduje się zakup wyposażenia i sprzętu medycznego.</t>
  </si>
  <si>
    <t xml:space="preserve">Zakres rzeczowy projekty obejmuje: 1. modernizację sali zabiegowej 2. zakupu aparatury i sprzętu medycznego, </t>
  </si>
  <si>
    <t>Projekt będzie polegał na przebudowie Oddziału Kardiologii. W ramach projektu zostanie również zakupiony sprzęt medyczny, który zastąpi zużyty sprzęt medyczny oraz stanowiący doposażenie Oddziału Kardiologicznego, Rehabilitacji Kardiologicznej oraz Pracowni Elektrofizjologii. Ponadto zaplanowano nabycie  urządzeń/wyposażenia Oddziału Kardiologii, Rehabilitacji Kardiologicznej i Pracowni Elektrofizjologii.</t>
  </si>
  <si>
    <t>Unii Lubelskiej 1</t>
  </si>
  <si>
    <t>3-go Maja 13-15</t>
  </si>
  <si>
    <t>Jana Sobieskiego 9</t>
  </si>
  <si>
    <t>FISZKA PROJEKU POZAKONKURSOWEGO</t>
  </si>
  <si>
    <t>Informacje z fiszki WPZ</t>
  </si>
  <si>
    <t>Nr projektu w Planie Działań</t>
  </si>
  <si>
    <t>POIiŚ.9.P.97</t>
  </si>
  <si>
    <t>n/d</t>
  </si>
  <si>
    <t>Tytuł projektu</t>
  </si>
  <si>
    <t>LĄDOWISKO DLA ŚMIGŁOWCÓW LPR W SZPITALU POWIATOWYM W DREZDENKU</t>
  </si>
  <si>
    <t>A.1</t>
  </si>
  <si>
    <t>Beneficjent</t>
  </si>
  <si>
    <t>POWIATOWE CENTRUM ZDROWIA SP. Z O.O. SZPITAL POWIATOWY W DREZDENKU</t>
  </si>
  <si>
    <t>A.10</t>
  </si>
  <si>
    <t>Powiat:</t>
  </si>
  <si>
    <t>STRZELECKO-DREZDENECKI</t>
  </si>
  <si>
    <t>TERYT:</t>
  </si>
  <si>
    <t>RP</t>
  </si>
  <si>
    <t>Zakres terytorialny inwestycji</t>
  </si>
  <si>
    <t>ogólnopolski</t>
  </si>
  <si>
    <t>nd.</t>
  </si>
  <si>
    <t>Oś priorytetowa</t>
  </si>
  <si>
    <t>IX Wzmocnienie strategicznej infrastruktury ochrony zdrowia</t>
  </si>
  <si>
    <t>Działanie</t>
  </si>
  <si>
    <t xml:space="preserve">9.1 Infrastruktura ratownictwa medycznego </t>
  </si>
  <si>
    <t>Poddziałanie</t>
  </si>
  <si>
    <t>INFORMACJE O PROJEKCIE</t>
  </si>
  <si>
    <t>Cel zgodnie z Policy Paper</t>
  </si>
  <si>
    <t>A. Rozwój profilaktyki zdrowotnej, diagnostyki i medycyny naprawczej ukierunkowany na główne problemy epidemiologiczne w Polsce</t>
  </si>
  <si>
    <t xml:space="preserve">Narzędzie zgodnie z Policy Paper </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</si>
  <si>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</si>
  <si>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</si>
  <si>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</si>
  <si>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</si>
  <si>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</si>
  <si>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</si>
  <si>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</si>
  <si>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</si>
  <si>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 xml:space="preserve">Budowa lub remont całodobowych lotnisk lub lądowisk dla śmigłowców przy jednostkach organizacyjnych szpitali wyspecjalizowanych w zakresie udzielania świadczeń zdrowotnych niezbędnych dla ratownictwa medycznego </t>
  </si>
  <si>
    <t>Uzasadnienie realizacji projektu 
w trybie pozakonkursowym</t>
  </si>
  <si>
    <t>Powiatowe Centrum Zdrowia Sp. z o.o. Szpital Powiatowy w Drezdenku spełnia przesłanki umożliwiające aplikowanie w ramach trybu pozakonkursowego. Placówka powstała dnia 1 lipca 2010 roku w wyniku przekształcenia Samodzielnego Publiczego Zakładu Opieki Zdrowotnej w spółkę z ograniczoną odpowiedzialnością - forma prawna - kod 117.
Szpital nie może aplikować o środki na budowę lądowiska w ramach RPO - Lubuskie 2020. Jedyną szansą jest pozyskanie dofinansowania w ramach POIiŚ. Szpital został wpisany do sieci szpitali województwa lubuskiego.
Szpital pełni strategiczną funkcję w powiecie strzelecko-drezdeneckim i województwie lubuskim. Podmiot udziela świadczeń zdrowotnych niezbędnych dla ratownictwa medycznego oraz świadczeń zdrowotnych finansowanych ze środków publicznych w rodzaju leczenie szpitalne w zakresie chirurgii ogólnej. Przez teren powiatu przechodzi droga krajowa 22 z Berlina do Gdańska oraz dwie drogi kolejowe: Szczecin - Przemyśl i Berlin - Warszawa. Na terenie powiatu znajdują się dwa parki narodowe, gęste zalesienie, jeziora i rozproszone zabudowania. W odległości 12 km od Drezdenka znajduje się kopalnia nafty i gazu. Dodatkowo Szpital w Drezdenku jest rezerwowym szpitalem dla Przystanku Woodstock. Sytuacja ta powoduje duży naplyw ludności, w tym pracowników i turystów polskich i zagranicznych, szczególnie z krajów Unii Europejskiej. Zwiększa się tym samym ilość wypadków oraz zapotrzebowanie na specjalistyczną i szybką interwencję. Ponadto zgodnie z zapisem zawartym w rozdziale 2.4.1 dokumentu "Kierunki rozwoju lecznictwa w zakresie opieki nad matką i dzieckiem w województwie lubuskim", jednym z głównych problemów na terenie województwa lubuskiego jest deficyt ambulansów neonatologicznych do przewozów noworodków. Do dyspozycji województwa pozostaje tylko jeden ambulans "N" w Zielonej Górze - w odległości ok 140 km od Drezdenka. Posiadanie lądowiska znacznie przyspieszyłoby czas realizacji transportu noworodków w stanie zagrożenia zdrowia i życia. Zgodnie z mapami potrzeb zdrowotnych, wiodącym szpitalem na północy województwa lubuskiego w zakresie opieki nad matką i dzieckiem jest Wielospecjalistyczny Szpital Wojewódzki w Gorzowie Wlkp., Szpital w Drezdenku natomiast jest szpitalem wspomagającycm. Według prognoz, w ropku 2029 powiat strzelecko-drezdenecki będzie charakteryzował się najwyższym współczynnikiem płodności.
Najbliższy SOR z całodobywym lądowiskiem znajduje się w Gorzowie Wielkopolskim, w odległości 50 km od Drezdenka.</t>
  </si>
  <si>
    <t>A.3</t>
  </si>
  <si>
    <t>Strategiczność projektu</t>
  </si>
  <si>
    <t>Projekt jest zgodny z Wojewódzkim Planem Działania Systemu Państwowego Ratownictwa Medycznego dla województwa lubuskiego. Beneficjent jest w nim ujęty jako jednostka wyspecjalizowana w zakresie udzielania świadczeń zdrowotnych niezbędnych dla ratownictwa medycznego. 
Projekt wpisuje się w cele Długookresowej Strategii Rozwoju Kraju Polska 2030, a w szczególności w dwa cele długookresowe: Cel 3. Wdrożenie instrumentów podnoszących jakość świadczonych usług zdrowotnych i efektywność systemu opieki zdrowotnej oraz Cel 4. Zwiększenie dostępności do wysokiej jakości usług zdrowotnych w priorytetowych, wynikających z uwarunkowań epidemiologicznych, dziedzinach medycyny (medycyna ratunkowa, ortopedia i traumatologia, pediatria).
Projekt jest również zgodny ze Strategią Rozwoju Kraju 2020 (SRK)– najważniejszym dokumentem w perspektywie średniookresowej, wskazującej cele strategiczne rozwoju kraju do 2020 r., Strategią „Sprawne Państwo” (SSP) odgrywającą szczególnie istotną rolę dla ochrony zdrowia oraz z „Policy paper na rzecz ochrony zdrowia na lata 2014–2020” (celem operacyjnym C. Poprawa efektywności i organizacji systemu opieki zdrowotnej w kontekście zmieniającej się sytuacji demograficznej i epidemiologicznej oraz wspieranie badań naukowych, rozwoju technologicznego i innowacji w ochronie zdrowia.). Projekt jest zgodny z WPDSPRM oraz Ogólnokrajową mapą potrzeb w zakresie ratownictwa medycznego.</t>
  </si>
  <si>
    <t>Opis wpływu projektu na efektywność kosztową projektu oraz efektywność finansową Beneficjenta</t>
  </si>
  <si>
    <t>Zgodnie z założeniami projektu wybudowanie lądowiska spowoduje wzrost efektywności świadczonych usług zdrowotnych nie tylko pod względem jakości usług medycznych, ale również efektywności finansowej. Działania te zostaną osiagnięte dzięki dostępowi do szybkiego transportu medycznego w stanach konieczności ratowania i/lub podtrzymania życia. Wszystkie przewidziane roboty zostały oszacowane z zachowaniem zasad efektywności ekonomicznej i zakładają budowę lądowiska o oczekiwanych parametrach w najniższej cenie. Dzięki uruchomieniu lądowiska dla helikopterów i umożliwienia szybkiego transportu chorych opieka nad pacjentem będzie miała charakter bardziej kompleksowy i efektywny. Ponadto odbiór pacjenta wykonany przez LPR bez użycia transportu szpitalnego spowoduje obniżenie kosztów użytkowania karetek. Projekt ma wpływ neutralny na przychodowość Szpitala.</t>
  </si>
  <si>
    <t>Cel projektu</t>
  </si>
  <si>
    <t>Zmniejszenie nierówności w zakresie dostępu społeczności lokalnej do wysokospecjalistycznej infrastruktury zdrowotnej</t>
  </si>
  <si>
    <t>Opis projektu</t>
  </si>
  <si>
    <t>Budowa lądowiska dla śmigłowców LPR na terenie Szpitala Powiatowego w Drezdenku</t>
  </si>
  <si>
    <t>A.12</t>
  </si>
  <si>
    <t>Opis zgodności projektu 
z mapami potrzeb zdrowotnych</t>
  </si>
  <si>
    <t xml:space="preserve"> Beneficjent projektu jest jednostką wyspecjalizowaną w zakresie udzielania świadczeń zdrowotnych niezbędnych dla ratownictwa medycznego, wskazaną na str. 8 załącznika nr 11 do WPDSPRM dla województwa lubuskiego (aktualizacja nr 10 lipiec 2017). Zadanie planowane w ramach projektu - budowa lądowiska - wpisuje się w priorytety i cele przyjęte do realizacji w Wojewódzkim Planie Działania Systemu Państwowe Ratownictwo Medyczne dla Województwa Lubuskiego. 
Projekt jest zgodny z WPDSPRM oraz Ogólnokrajową mapą potrzeb w zakresie ratownictwa medycznego.</t>
  </si>
  <si>
    <t>Planowany okres realizacji projektu [RRRR.MM]</t>
  </si>
  <si>
    <t>Planowana data rozpoczęcia  
[RRRR.MM]</t>
  </si>
  <si>
    <t>2019.04</t>
  </si>
  <si>
    <t>Planowana data zakończenia 
[RRRR.MM]</t>
  </si>
  <si>
    <t>2019.12</t>
  </si>
  <si>
    <t>A.4</t>
  </si>
  <si>
    <t>Planowana data złożenia wniosku 
o dofinansowanie [RRRR.MM]</t>
  </si>
  <si>
    <t>A.15</t>
  </si>
  <si>
    <t>Źródła finansowania</t>
  </si>
  <si>
    <t>2014-2016</t>
  </si>
  <si>
    <t>Razem</t>
  </si>
  <si>
    <t>Planowany koszt całkowity 
[PLN]</t>
  </si>
  <si>
    <t>A.5</t>
  </si>
  <si>
    <t>Planowany koszt kwalifikowalny [PLN]</t>
  </si>
  <si>
    <t>A.6</t>
  </si>
  <si>
    <t>Planowane dofinansowanie UE [PLN]</t>
  </si>
  <si>
    <t>A.8</t>
  </si>
  <si>
    <t>Planowane dofinansowanie UE 
[%]</t>
  </si>
  <si>
    <t>Działania w projekcie</t>
  </si>
  <si>
    <t>Nazwa zadania</t>
  </si>
  <si>
    <t>Opis działania</t>
  </si>
  <si>
    <t>Szacunkowa wartość całkowita zadania [PLN]</t>
  </si>
  <si>
    <t>Opracowanie koncepcji</t>
  </si>
  <si>
    <t>Opracowanie ścieżki podejścia i mapy przeszkód terenowych, uzgodnienia</t>
  </si>
  <si>
    <t>Wykonanie projektu</t>
  </si>
  <si>
    <t>Projekt budowy lądowiska na potrzeby LPR, dokumentacja</t>
  </si>
  <si>
    <t>Prace przygotowawcze</t>
  </si>
  <si>
    <t xml:space="preserve">Rozbiórki i wyburzenia, wycinka drzew </t>
  </si>
  <si>
    <t>Budowa lądowiska</t>
  </si>
  <si>
    <t>Roboty budowlane, sanitarne, elektryczne</t>
  </si>
  <si>
    <t xml:space="preserve">Wskaźniki
</t>
  </si>
  <si>
    <t>A.14</t>
  </si>
  <si>
    <t>Nazwa wskaźnika</t>
  </si>
  <si>
    <t>Rodzaj  [produktu/ rezultatu]</t>
  </si>
  <si>
    <t>Sposób pomiaru</t>
  </si>
  <si>
    <t>Szacowana wartość osiągnięta dzięki realizacji projektu</t>
  </si>
  <si>
    <t>Wartość docelowa zakładana w PO/SZOOP</t>
  </si>
  <si>
    <t>Liczba leczonych w podmiotach leczniczych objętych wsparciem (wartość bezwględna)</t>
  </si>
  <si>
    <t>rezultat</t>
  </si>
  <si>
    <t>osoby/rok</t>
  </si>
  <si>
    <t>brak danych</t>
  </si>
  <si>
    <t>Liczba wspartych podmiotów leczniczych</t>
  </si>
  <si>
    <t>produkt</t>
  </si>
  <si>
    <t>szt.</t>
  </si>
  <si>
    <t>Liczba wspartych podmiotów leczniczych udzielających świadczeń ratownictwa medycznego lub jednostek organizacyjnych szpitali wyspecjalizowanych w zakresie udzielania świadczeń niezbędnych dla ratownictwa medycznego</t>
  </si>
  <si>
    <t>Nakłady inwestycyjne na zakup aparatury medycznej</t>
  </si>
  <si>
    <t>PLN</t>
  </si>
  <si>
    <t>Liczba wybudowanych lotnisk/lądowisk dla śmigłowców</t>
  </si>
  <si>
    <t>Liczba przebudowanych lotnisk/lądowisk dla śmigłowców</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</si>
  <si>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</si>
  <si>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</si>
  <si>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</si>
  <si>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</si>
  <si>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</si>
  <si>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</si>
  <si>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</si>
  <si>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</si>
  <si>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</si>
  <si>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</si>
  <si>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</si>
  <si>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</si>
  <si>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</si>
  <si>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</si>
  <si>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</si>
  <si>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</si>
  <si>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</si>
  <si>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</si>
  <si>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</si>
  <si>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</si>
  <si>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</si>
  <si>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</si>
  <si>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</si>
  <si>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</si>
  <si>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</si>
  <si>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</si>
  <si>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</si>
  <si>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</si>
  <si>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</si>
  <si>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</si>
  <si>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</si>
  <si>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</si>
  <si>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</si>
  <si>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</si>
  <si>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</si>
  <si>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</si>
  <si>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</si>
  <si>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</si>
  <si>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</si>
  <si>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</si>
  <si>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</si>
  <si>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</si>
  <si>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</si>
  <si>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</si>
  <si>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</si>
  <si>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</si>
  <si>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</si>
  <si>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</si>
  <si>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</si>
  <si>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</si>
  <si>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</si>
  <si>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</si>
  <si>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</si>
  <si>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</si>
  <si>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</si>
  <si>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</si>
  <si>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</si>
  <si>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</si>
  <si>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</si>
  <si>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</si>
  <si>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</si>
  <si>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</si>
  <si>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</si>
  <si>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</si>
  <si>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</si>
  <si>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</si>
  <si>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</si>
  <si>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</si>
  <si>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</si>
  <si>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</si>
  <si>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</si>
  <si>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POIiŚ.9.P.98</t>
  </si>
  <si>
    <t>Utworzenie Centrum Urazowego dla dzieci w Wojewódzkim Szpitalu Zespolonym w Kielcach</t>
  </si>
  <si>
    <t>Utworzenie nowych Centrów Urazowych (roboty budowlane, doposażenie)</t>
  </si>
  <si>
    <t xml:space="preserve">Zaplanowane w projekcie wydatki sa uzasadnione i adekwatne z punktu widzenia zakresów i celów projektu. W przypadku przedmiotowego przedsięwzięcia do korzyści należy zaliczyć korzyści o charakterze społecznym, związane z poprawą dostępności do wysokospecjalistycznych usług zdrowotnych. Nastąpi poprawa jakości leczenia w zakresie diagnostyki i pobytu pacjenta w Szpitalu, a w konsekwencji może to przełożyć się na krótszy pobyt chorego w Szpitalu.
Szpital zakłada, iż wprowadzone rozwiązania zapewnią optymalną organizację świadczeń związanych z leczeniem mnogich obrażeń ciała z wykorzystaniem zasobów.  Wprowadzone działania dotyczące poprawy infrastruktury medycznej, wdrożenie innowacyjnych technologii w procesy leczenia przełożą się na poprawę jakości świadczonych usług. Aparatura zakupiona w ramach projektu służyć będzie wielu pacjentom, co pozwoli na poprawę diagnostyki i usprawnienie procesu leczenia. W związku z powyższym analiza skutków, w tym korzyści społecznych realizacji projektu wskazuje, że przedmiotowa inwestycja jest uzasadniona ze społecznego punktu widzenia; tj. mieszkańców i pacjentów do 18 roku życia , którzy będą korzystać z usług realizowanych przez Centrum Urazowe dla dzieci. Dofinansowanie projektu w ramach Programu Operacyjnego Infrastruktura i Środowisko  na poziomie 85% spowoduje odciążenie w znacznym stopniu  Szpitala w zakresie budowy i wyposażenia Centrum Urazowego dla dzieci. Przewidywalny wzrost efektywności kosztowej wiąże się z podpisaniem kontraktu  na świadczenie usług medycznych finansowanych ze środków publicznych w zakresie Centrum Urazowego dla dzieci.   </t>
  </si>
  <si>
    <t>Celem projektu jest utworzenie Centrum Urazowego dla dzieci w strukturach Wojewódzkiego Szpitala Zespolonego w Kielcach.</t>
  </si>
  <si>
    <t>Zakres prac koniecznych do przeprowadzenia w obecnie funkcjonującej dziecięcej Izbie Przyjęć w celu dostosowania do wymagań określonych w rozporządzeniu Ministra Zdrowia z dnia 3 listopada 2011 r. w sprawie szpitalnego oddziału ratunkowego:
 W nowym budynku przewiduje się zaprojektowanie następujących obszarów: 
- obrazowania, w skład której wchodzi pomieszczenie badań tomografem, sterownia, pomieszczenie przygotowania pacjentów z przebieralnią, pomieszczenie opisów i pomieszczenie techniczne,
- komunikację pełniącą rolę poczekalni z węzłem sanitarnym,
- pomieszczenie dekontaminacji 
 Rozbudowie wymagają obszary:
-  obszar resuscytacyjno - zabiegowy
- obszar wstępnej intensywnej terapii ,
- gabinet zabiegowy (obszar terapii natychmiastowej)
- obszar obserwacji – 4 stanowiska 
- pracownia endoskopii z zapleczem 
- 3 pomieszczenia socjalne 
- rejestracja, pomieszczenie do triażu, poczekalnia,
- obszar konsultacyjny obejmujący 3 gabinety: pediatryczny, ortopedyczny, chirurgiczny  
 Planowane jest  wykonanie podjazdu z zadaszeniem dla karetek zgodnie z wymaganiami przewidzianymi dla SOR oraz połączenie budynku pediatrii z budynkiem kardichirurgii przez co zostanie zapewniony dostęp z pomieszczeniami i personelem budynku głównego.
Przyjęta lokalizacja Centrum Urazowego dla dzieci umożliwia łatwą komunikację z  funkcjonującym w strukturach Świętokrzyskiego  Centrum Pediatrii  Blokiem Operacyjnym, Oddziałem Anestezjologii i Intensywnej Terapii,  Oddziałem Chirurgii , Urologii i Traumatologii Dziecięcej, Oddziałem Urazowo-Ortopedycznym, pracownią diagnostyki obrazowej (RTG, USG, USG DOPPLER, tomograf komputerowy). Zapewnia dostęp do laboratorium diagnostycznego (w tym diagnostyki mikrobiologicznej), gastroskopu, kolonoskopu, bronchoskopu, cystoskopu, echokardiografii, angiografii i radiologii interwencyjnej oraz całodobowego lądowiska dla śmigłowców ratunkowych.
Izba Przyjęć Świętokrzyskiego Centrum Pediatrii zapewnia: obszar segregacji medycznej, rejestracji i przyjęć, obszar resuscytacyjno-zabiegowy w zakresie 1 Sali resuscytacyjno-zabiegowej z wyposażeniem,obszar terapii natychmiastowej w zakresie 1 gabinetu zabiegowego pediatrycznego  z wyposażeniem,obszar konsultacyjny w zakresie 2 gabinetów
Modernizacja istniejącej Izby Przyjęć do standardu SOR obejmować będzie:
- adaptację gipsiarki na pomieszczenie jako magazyn sprzętu i leków,
- funkcjonująca w obecnym kształcie sala obserwacyjna  pełnić będzie funkcję pomieszczenia do triażu 
- adaptację pomieszczenia po szatni dla celów rejestracji i triażu pacjentów SOR 
 Istniejąca w Świętokrzyskim Centrum Pediatrii  Izba Przyjęć o powierzchni 344,73 m2 posiada dogodny układ organizacyjny dla funkcjonowania Szpitalnego Oddziału Ratunkowego. Obecnie Obszar Izby Przyjęć i Pomocy Doraźnej obejmuje:hol wejściowy, szatnia dla okryć wierzchnich dla osób przychodzących, punkt informacyjno-rejestracyjny,punkt rejestracyjno-segregacyjny, poczekalnia,gabinet zabiegowy dla pacjentów pediatrycznych, sala reanimacyjna,gipsiarka, gabinet pediatryczny, gabinet chirurgiczno-ortopedyczny, sala obserwacji 3 łóżkowa, magazyn bielizny brudnej, magazyn bielizny czystej, łazienka – przebieralnia, miejsce na wózki dziecięce i inwalidzkie, WC dla osób niepełnosprawnych, WC ogólnodostępne, WC dla personelu, pokój lekarza dyżurnego, pokój socjalny personelu,składzik porządkowy oraz brudownik.
W celu dostosowania do obowiązujących  wymogów Rozporządzenia Ministra Zdrowia w sprawie centrum urazowego dla dzieci, w ramach przedsięwzięcia  konieczny jest zakup:
-  tomografu komputerowego wraz z wyposażeniem,
- wyposażenie 2 stanowisk resuscytacji 
- wyposażenie obszaru wstępnej intensywnej terapii (2 stanowiska)  
- wyposażenie obszaru obserwacji pacjenta                                                                                                                                                                                                                                                                                                                                                                                                                                                           -wyposażenie pracowni endoskopowej z zapleczem</t>
  </si>
  <si>
    <t>07.2018</t>
  </si>
  <si>
    <t>12.2019</t>
  </si>
  <si>
    <t>02.2018</t>
  </si>
  <si>
    <t>Dokumentacja aplikacyjna</t>
  </si>
  <si>
    <t>Wykonanie kompletnej dokumentacji aplikacyjnej w ramach naboru pozakonkursowego POIiŚ</t>
  </si>
  <si>
    <t>Dokumentacja projektowa</t>
  </si>
  <si>
    <t>Wykonanie dokumentacji projektowej wraz z kosztorysami</t>
  </si>
  <si>
    <t>Promocja projektu</t>
  </si>
  <si>
    <t>Działania promocyjne zgodnie z zapisami regulaminu</t>
  </si>
  <si>
    <t>Nadzór inwestorski</t>
  </si>
  <si>
    <t>Pełnienie nadzoru inwestorskiego nad prawidłowością realizacji robót</t>
  </si>
  <si>
    <t>Roboty budowlane</t>
  </si>
  <si>
    <t xml:space="preserve">W zakresie robót budowlano montażowych związanych z utworzeniem CU dla dzieci zakłada się dobudowanie do istniejącego budynku pediatrycznego nowego obiektu . Przewiduje się: roboty budowlane (wykopy, fundamenty, uzbrojenie terenu, ściany, stropy, stropodach, roboty wykończeniowe, elewacja), roboty w branżach elektrycznej, wodno-kanalizacyjnej, teletechnicznej, ogrzewania i ciepła technologicznego, wentylację i klimatyzację, instalacje gazów medycznych. Przewiduje się modernizację  obecnie funkcjonującej dziecięcej Izbie Przyjęć celem dostosowania do wymogów SOR, w tym roboty ogólnobudowlane, sanitarne, elektryczne, ins. gazów medycznych. Planowane jest również wykonanie podjazdu z zadaszeniem dla karetek zgodnie z wymaganiami przewidzianymi dla SOR oraz połączenie budynku pediatrii z budynkiem kardichirurgii przez co zostanie zapewniony dostęp z pomieszczeniami i personelem budynku głównego. </t>
  </si>
  <si>
    <t>Zakup wyposażenia na potrzeby Centrum Urazowego dla dzieci</t>
  </si>
  <si>
    <t>W zakresie wyposażenia CU dla dzieci zakłada się zakup:
-  aparatury diagnostycznej z wyposażeniem,
- wyposażenie 2 stanowisk resuscytacji, 
- wyposażenie obszaru wstępnej intensywnej terapii (2 stanowiska),  
- wyposażenie obszaru obserwacji pacjenta,                                                                                            - wyposażenie pracowni endoskopowej z zapleczem.</t>
  </si>
  <si>
    <t>2019.06</t>
  </si>
  <si>
    <t>POIiŚ.9.P.100</t>
  </si>
  <si>
    <t>Utworzenie ośrodka referencyjnego leczenia niepłodności w Klinicznym Szpitalu Nr 2 im. Św. Jadwigi Królowej w Rzeszowie</t>
  </si>
  <si>
    <t>Kliniczny Szpital Wojewódzki Nr 2 im. Św. Jadwigi Królowej w Rzeszowie 35-301 Rzeszów, ul. Lwowska 60</t>
  </si>
  <si>
    <t>m. Rzeszów</t>
  </si>
  <si>
    <t>18 63</t>
  </si>
  <si>
    <t>9.2 Infrastruktura ponadregionalnych podmiotów leczniczych</t>
  </si>
  <si>
    <t xml:space="preserve">Wsparcie oddziałów oraz innych jednostek organizacyjnych szpitali ponadregionalnych udzielajacych świadczeń zdrowotnych stacjonarnych i całodobowych w zakresie ginekologii, położnictwa (roboty budowlane , doposażenie).                                                            </t>
  </si>
  <si>
    <t xml:space="preserve">Realizacja projektów w trybie pozakonkursowym uzasadniona  jest dużym zapotrzebowaniem na terenie Podkarpacia na kompleksową diagnostykę i leczenie niepłodności. Niepłodność dotyka aż około 1,5 mln Polaków. Od 2014 roku Podkarpacie realizuje  zdrowotny „Program wsparcia leczenia niepłodności mieszkańców Podkarpacia metodą Naprotechnologii na lata 2014-2016”. Jego realizacja uwzględnia nie tylko diagnozowanie niepłodności, ale też pokrywa koszty porad szkoleniowych. Ze względu na brak wyspecjalizowanego ośrodka diagnostyki i leczenia niepłodności pacjentki zmuszone były do korzystania z placówek w innych województwach, często znacznie odległych od miejsca zamieszkania, co niejednokrotnie wiązało się z dużymi kosztami finansowymi, a nierzadko było przyczyną niepodejmowania diagnostyki/leczenia. Wdrożenie kompleksowej diagnostyki i leczenia ma realną szansę poprawić stan zdrowotny populacji. Częstą przyczyną niepłodności jest endometrioza, która niekorzystnie wpływa na stan zdrowia kobiet, podobnie zespół policystycznych jajników, który nie tylko powoduje zaburzenia płodności ale może mieć również bardzo poważne, metaboliczne konsekwencje dla zdrowia pacjentek. W lipcu  2017 r.  Szpital został wybrany decyzją komisji konkursowej  do realizacji programu polityki zdrowotnej pn.  Program kompleksowej ochrony zdrowia prokreacyjnego w Polsce w latach 2016-2020 w zakresie interwencji: Utworzenie sieci referencyjnych ośrodków leczenia niepłodności. Umowa zawarta w dniu 07.09.2017 Nr. 17/3/2017/82/818. Kliniczny Szpital Wojewódzki Nr 2 im. św. Jadwigi Królowej w Rzeszowie placówka finansów publicznych, samodzielny publiczny zakład opieki zdrowotnej i podmiot prawa działając poprzez swój zarząd, posiadający pełną zdolność do czynności prawnych. Jest to także wojewódzka samorządowa jednostka organizacyjna. Wpisuje się on w grupę podmiotów wymienionych w SzOOP POIiŚ Działanie 9.2 : Podmiot leczniczy utworzony przez jednostkę samorządu terytorialnego udostępniający bazę szpitalną na rzecz publicznej uczelni prowadzącej działalność dydaktyczną i badawczą w dziedzinie nauk medycznych (w tym wypadku dla Wydziału Medycznego Uniwersytetu Rzeszowskiego).
Podmiot jest uprawniony do ubiegania się o dofinansowanie, co potwierdzone jest posiadaniem umowy o współpracy naukowej, badawczej i dydaktycznej z Uniwersytetem Rzeszowskim z 2015 roku na czas nieokreślony. Szpital nie ma możliwości ubiegania się o dofinansowanie inwestycji w ramach regionalnego programu operacyjnego województwa podkarpackiego na lata 2014-2020.
</t>
  </si>
  <si>
    <r>
      <t xml:space="preserve"> Strategia Rozwoju Województwa – Podkarpackie 2020
 Planowana inwestycja jest spójna z celem strategicznym Strategii:  Cel. 2.5. Zdrowie publiczne. Kierunek działań 2.5.1. Poprawa dostępu do specjalistycznej opieki medycznej. Zwiększenie dostępności oraz podniesienie standardów opieki medycznej jest niezwykle istotne do zmniejszenia zachorowalności i umieralności, poprawy jakości życia mieszkańców. Zdrowie publiczne – celem jest bezpieczeństwo zdrowotne ludności. Cel ten osiągany będzie poprzez rozwój wczesnej diagnostyki, zwiększenie dostępności do usług oraz profilaktykę i promocję zdrowia z zakresu podstawowej opieki zdrowotnej, specjalistyki ambulatoryjnej i opieki szpitalnej.Celem strategicznym w  ochronie zdrowia w województwie podkarpackim jest zwiększenie dostępności oraz podniesienie standardów opieki medycznej w tym także w zakresie diagnostyki i leczenia niepłodności. Wzrost jakości i dostępności kompleksowych usług medycznych, szczególnie tych wysokospecjalistycznych, wymaga utworzenia  centrów diagnostyczno – leczniczych, dysponujących wykwalifikowaną kadrą medyczną i wyposażonych w specjalistyczny sprzęt diagnostyczno – medyczny, zapewniających współpracę jednostek ochrony zdrowia w zakresie profilaktyki, diagnostyki, leczenia. Nadal istnieje potrzeba modernizacji i rozbudowy istniejącej bazy ochrony zdrowia w celu dostosowania do wymogów oraz zaspokojenia potrzeb pacjentów.                  
</t>
    </r>
    <r>
      <rPr>
        <b/>
        <i/>
        <u/>
        <sz val="8"/>
        <rFont val="Calibri"/>
        <family val="2"/>
        <charset val="238"/>
        <scheme val="minor"/>
      </rPr>
      <t xml:space="preserve">Strategia Rozwoju Kraju Polska 2020  </t>
    </r>
    <r>
      <rPr>
        <i/>
        <sz val="8"/>
        <rFont val="Calibri"/>
        <family val="2"/>
        <charset val="238"/>
        <scheme val="minor"/>
      </rPr>
      <t xml:space="preserve">
 Planowana inwestycja jest zgodna ze Strategią Polska 2020. Projekt wpisuje się w Cel III.2. Zapewnienie dostępu i określonych standardów usług publicznych. Sformułowano tam założenie, że „ dostęp do takich usług (zdrowie, edukacja, kultura, sport, administracja, bezpieczeństwo etc.) istotnie wpływa na potencjalny rozwój obywateli, kwestia ta wymaga szczególnej uwagi władz rządowych i samorządowych”.    </t>
    </r>
    <r>
      <rPr>
        <b/>
        <i/>
        <u/>
        <sz val="8"/>
        <rFont val="Calibri"/>
        <family val="2"/>
        <charset val="238"/>
        <scheme val="minor"/>
      </rPr>
      <t xml:space="preserve">Policy Paper dla Ochrony Zdrowia w Polsce na lata 2014 – 2020 </t>
    </r>
    <r>
      <rPr>
        <i/>
        <sz val="8"/>
        <rFont val="Calibri"/>
        <family val="2"/>
        <charset val="238"/>
        <scheme val="minor"/>
      </rPr>
      <t xml:space="preserve">
jest częścią programu kompleksowego zmodernizowania i rozwoju Polski oraz wykorzystania publicznych środków wspólnotowych. Poprzez realizację celów operacyjnych, będzie oddziaływała na zdrowie społeczeństwa polskiego z uwzględnieniem prognoz sytuacji demograficznej i epidemiologicznej do roku 2020 i wynikającego z nich zapotrzebowania na określone zasoby. Projekt odpowiada na sformułowanie Celu 5.3.1. Celem głównym jest zwiększenie długości życia w zdrowiu jako  czynnika wpływającego na jakość życia i wzrost gospodarczy w Polsce. Wpisuje się również w  Cel długoterminowy 4 do 2030 tj. Zwiększenie dostępności do wysokiej jakości usług zdrowotnych w priorytetowych, wynikających z uwarunkowań epidemiologicznych, dziedzinach medycyny </t>
    </r>
    <r>
      <rPr>
        <b/>
        <i/>
        <u/>
        <sz val="8"/>
        <rFont val="Calibri"/>
        <family val="2"/>
        <charset val="238"/>
        <scheme val="minor"/>
      </rPr>
      <t xml:space="preserve"> 
Narodowy Program Zdrowia na lata 2016 – 2020 </t>
    </r>
    <r>
      <rPr>
        <i/>
        <sz val="8"/>
        <rFont val="Calibri"/>
        <family val="2"/>
        <charset val="238"/>
        <scheme val="minor"/>
      </rPr>
      <t xml:space="preserve">
 Cel strategiczny NPZ to wydłużenie życia Polaków w zdrowiu, poprawa jakości życia związanej ze zdrowiem oraz ograniczanie społecznych nierówności w zdrowiu. Cel strategiczny można osiągnąć dzięki realizacji celów operacyjnych. W NZP są one ukierunkowane na zmniejszenie narażenia społeczeństwa na największe zagrożenia dla zdrowia. NPZ łączy różne programy profilaktyczne, realizowane dotychczas na podstawie przepisów kilku ustaw, o różnych terminach realizacji oraz różnych źródłach i poziomach finansowania.   
</t>
    </r>
    <r>
      <rPr>
        <b/>
        <i/>
        <u/>
        <sz val="8"/>
        <rFont val="Calibri"/>
        <family val="2"/>
        <charset val="238"/>
        <scheme val="minor"/>
      </rPr>
      <t xml:space="preserve">Regionalny Program Operacyjny Województwa Podkarpackiego 2016 - 2020 </t>
    </r>
    <r>
      <rPr>
        <i/>
        <sz val="8"/>
        <rFont val="Calibri"/>
        <family val="2"/>
        <charset val="238"/>
        <scheme val="minor"/>
      </rPr>
      <t xml:space="preserve">
Inwestycja odpowiada zadaniom opisanym w Osi priorytetowej  VI - Spójność przestrzenna i społeczna. Działania projektu wpisują się w Cel tematyczny 9: Promowanie włączenia społecznego, walka z ubóstwem i wszelką dyskryminacją. Działanie kierunkowe 9a -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na usługi na poziomie społeczności lokalnych. W dokumencie stwierdzono dalej: „Jednym z kluczowych elementów wpływających na zrównoważony rozwój województwa jest dobrze rozwinięta, spełniająca oczekiwania odbiorców infrastruktura publiczna. Wszelkie nierówności w dostępie do usług społecznych są jedną z przyczyn pogłębiającego się wykluczenia społecznego. Rozwój sektora ochrony zdrowia oraz pomocy społecznej na skutek zwiększenia dostępności i wzrostu jakości świadczonych usług pozwoli mieszkańcom regionu na utrzymanie odpowiedniej kondycji psycho-fizycznej oraz czynny udział w życiu społecznym i gospodarczym.”
</t>
    </r>
  </si>
  <si>
    <t xml:space="preserve">Zostanie wybrana najbardziej efektywna metoda osiągnięcia zakładanego celu. Szegółowa analiza wskaźników ekonomicznych zostanie przedstawiona w Studium Wykonalności.
Szpital zakłada, iż wprowadzone rozwiązania zapewnią optymalną, wysokiej jakości organizację świadczeń związanych z kompleksową diagnostyką i leczeniem niepłodności. Doposażenie ośrodków referencyjnych leczenia niepłodności w nowoczesny sprzęt pozwoli na ograniczenie rozległości zabiegów, a co za tym idzie zmniejszy ogólny koszt leczenia pacjentów przez poprawę skuteczności leczenia, zmniejszenie liczby powikłań pozabiegowych oraz skrócenie czasu rekonwalescencji pacjentów.
Zachowanie potencjału prokreacyjnego u osób po leczeniu onkologicznym pozwoli im na uzyskanie potomstwa, co dotychczas było praktycznie niemożliwe, w szczególności w przypadku osób leczonych jeszcze przed pokwitaniem. 
Zaplanowane w ramach programu działania pozwolą na wzrost świadomości populacji docelowej oraz zwrócą uwagę na problem niepłodności w Polsce oraz możliwości jego wczesnego rozwiązywania. Założone działania mogą przyczynić się do podniesienia dzietności w kraju, co ma szczególne znaczenie dla rozwoju ekonomicznego kraju. 
Niska dzietność jaką obserwujemy w Rzeczypospolitej Polskiej powoduje, że problemem jest brak zastępowalności prostej pokoleń, dlatego w wyniku rozwiązania problemu niepłodności urodzenie zdrowych dzieci ma znaczenie dla ekonomicznego rozwoju kraju. Niepłodne pary będą diagnozowane w celu wykrycia przyczyn niepłodności. Stwierdzone nieprawidłowości będą korygowane poprzez odpowiednie leczenie farmakologiczne oraz operacyjne. Pacjenci będą  także edukowani w zakresie zachowań prozdrowotnych.
Dodatkowo zostaną przeprowadzone spotkania edukacyjne z innymi przedstawicielami zawodów medycznych  mające na celu przekazanie wiedzy wiedzy dotyczącej aktualnych standardów postępowania w przypadku niepłodności.
Potencjalni pacjenci natomiast mogą stać się adresatem organizowanych akcji edukacyjnych, promujących dbałość o zdrowie prokreacyjne. Wykonywanie kompleksowych, niedostępnych do tego momentu procedur zwiększy ilość pacjentek hospitalizowanych w Oddziale Ginekologii. Kompleksowe procedury jako lepiej płatne przyczynią się do poprawy sytuacji finansowej beneficjenta. Wprowadzenie kompleksowej diagnostyki i leczenia niepłodnych par przełoży się na zwiększenie liczby pacjentek będących w ciąży co zwiększy ilość pacjentek hospitalizowanych w oddziałach Patologii Ciąży a przede wszystkim Położnictwa co również przyczyni się do poprawy sytuacji finansowej beneficjenta. 
</t>
  </si>
  <si>
    <t>Celem projektu jest zwiększenie dostępności do wysokiej jakości świadczeń z zakresu diagnostyki i leczenia niepłodności.</t>
  </si>
  <si>
    <t>2017. 10</t>
  </si>
  <si>
    <t>2018.12</t>
  </si>
  <si>
    <t>Doposażenie w sprzęt medyczny</t>
  </si>
  <si>
    <r>
      <t xml:space="preserve">Zadanie będzie realizowane poprzez zakup w drodze postępowania przetargowego aparatury medycznej jako koszt kwalifikowany </t>
    </r>
    <r>
      <rPr>
        <u/>
        <sz val="10"/>
        <rFont val="Calibri"/>
        <family val="2"/>
        <charset val="238"/>
        <scheme val="minor"/>
      </rPr>
      <t>w ramach Programu Operacyjnego Infrastruktura i Środowisko.</t>
    </r>
  </si>
  <si>
    <t>Modernizacja i adaptacja pomieszczeń Kliniki</t>
  </si>
  <si>
    <r>
      <t xml:space="preserve">Roboty budowlano instalacyjne , elektryczne oraz sanitarne - wymiana armatury. Nowe węzły sanitarne,  dostosowane do wymogów osób niepełnosprawnych. Wykonanie instalacji mechanicznej nawiewno wywiewnej w Sali Zabiegowej. Wykonanie nowych wykończeń ceramicznych. Instalacja elektryczna oświetlenie i siła w rozdzielni i salach. Wymiana drzwi z poszerzeniem otworów. Nowe wykładziny w salach chorych, podwieszane sufity korytarz. Wymiana wykładziny korytarz. Przygotowanie pracowni andrologicznej z nowymi instalacjami elektrycznymi.Roboty ogólnobudowlane. Zadanie będzie realizowane </t>
    </r>
    <r>
      <rPr>
        <u/>
        <sz val="10"/>
        <rFont val="Calibri"/>
        <family val="2"/>
        <charset val="238"/>
        <scheme val="minor"/>
      </rPr>
      <t>ze środków budżetu krajowego w ramach Programu kompleksowej ochrony zdrowia  prokreacyjnego w Polsce .</t>
    </r>
  </si>
  <si>
    <t xml:space="preserve">Zakup aparatury medycznej </t>
  </si>
  <si>
    <r>
      <t xml:space="preserve">Zadanie będzie realizowane poprzez zakup w drodze postępowania przetargowego aparatury medycznej. Zadanie będzie realizowane </t>
    </r>
    <r>
      <rPr>
        <u/>
        <sz val="10"/>
        <rFont val="Calibri"/>
        <family val="2"/>
        <charset val="238"/>
        <scheme val="minor"/>
      </rPr>
      <t xml:space="preserve">ze środków budżetu krajowego w ramach Programu kompleksowej ochrony zdrowia  prokreacyjnego w Polsce jako koszt niekwalifikowany.
</t>
    </r>
  </si>
  <si>
    <t>Liczba wspartych podmiotów leczniczych, w tym liczba wspartych podmiotów leczniczych z wyłączeniem ratownictwa medycznego</t>
  </si>
  <si>
    <t>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t>
  </si>
  <si>
    <t>Wskaźniki</t>
  </si>
  <si>
    <t>Zakup urządzeń medycznzych</t>
  </si>
  <si>
    <t>Zakup sprzętu</t>
  </si>
  <si>
    <t>Realizacja działań promocyjnych (oznakowanie sprzetu, zakup i montaz tablicy informacyjno-pamiątkowej przy wejściu do kliniki, konferencja, materiały promocyjne - smycze na identyfikator)</t>
  </si>
  <si>
    <t>Opracowanie studium wykonalności inwestycji wraz z analizą ekonomiczno-finansową w celu złożenia wniosku o dofinansowanie</t>
  </si>
  <si>
    <t>Oprac. dok. aplikacyjnej</t>
  </si>
  <si>
    <t>Zadanie realizowane w ramach  środków pochodzących z PO IiŚ 2014-2020, Oś. IX, Działanie 9.2.</t>
  </si>
  <si>
    <t xml:space="preserve"> Wyposażenie w meble i przystosowanie pomieszczeń laboratorium</t>
  </si>
  <si>
    <t>Utworzenie, wyposażenie w meble i przystosowanie pomieszczeń laboratorium andrologicznego (seminologicznego)</t>
  </si>
  <si>
    <t xml:space="preserve">Zakup sprzętu do laboratorium. </t>
  </si>
  <si>
    <t>Zakup sprzętu w obrębie laboratorium andrologicznego</t>
  </si>
  <si>
    <t>Zadanie realizowane w ramach funduszu pochądzącego ze środków krajowych, zgodnie z umową z MZ nr 17/2/2017/149/819 z dn. 09/09/2017r.</t>
  </si>
  <si>
    <t>Planowane dofinansowanie UE
[%]</t>
  </si>
  <si>
    <t>Planowany koszt całkowity
[PLN]</t>
  </si>
  <si>
    <t>Planowana data złożenia wniosku
o dofinansowanie [RRRR.MM]</t>
  </si>
  <si>
    <t>Planowana data zakończenia
[RRRR.MM]</t>
  </si>
  <si>
    <t>2017.10</t>
  </si>
  <si>
    <t>Planowana data rozpoczęcia
[RRRR.MM]</t>
  </si>
  <si>
    <t>Zakup wyposażenia dla Kliniki Położnictwa i Ginekologii WszZ w Kielcach wpisuje się w mapę potrzeb zdrowotnych w zakresie lecznictwa szpitalnego dla województwa świętokrzyskiego oraz mapę potrzeb zdrowotnych w zakresie ciąży, porodu i połogu oraz opieki nad nowowrodkiem dla województwa świętokrzyskiego. Zgodnie z zapisami w/w dokumentów województwo świętokrzyskie charakteryzuje się starszą strukturą wieku ludności w porównaniu z ludnością Polski oraz ma niższą płodność. Przyszłe zmiany struktury wieku związane z procesem starzenia się będą kształtować się pod wpływem niskiej płodności. Zgodnie z mapą potrzeb zdrowotnych, w województwie świętokrzyskim w 2014r. było 15 oddziałów, które sprawozdawały świadczenia z NFZ.  Zgodnie z założeniami prognozy w 2029 r. należy oczekiwać spadku współczynnika płodności w województwie świętokrzyskim do poziomu 33,7 dzieci na tysiąc kobiet (w porównaniu z 36,5 dziećmi w 2014r.).  Równocześnie  prognozuje  się,  że  narodzi  się  o  ok.  2,7  tys.  dzieci  mniej,  co  oznacza  spadek  z  10,8 tys. dzieci w roku 2014 do 8,1 tys. dzieci w 2029 r. W horyzoncie prognozy województwo świętokrzyskie utrzyma swoją pozycję na tle innych województw pod względem wartości współczynnika płodności.</t>
  </si>
  <si>
    <t>Opis zgodności projektu
z mapami potrzeb zdrowotnych</t>
  </si>
  <si>
    <t>W ramach funduszy pochądzących ze środków krajowych, zgodnie z umową z MZ nr 17/2/2017/149/819 z dn. 09/09/2017r., w roku 2017 na potrzeby utworzenia referencyjnego ośrodka leczenia niepłodności w WSzZ w Kielcach, zakłada się zakup sprzętu w obrębie laboratorium andrologicznego oraz utworzenie, wyposażenie w meble i przystosowanie pomieszczeń laboratorium andrologicznego (seminologicznego). Natomiast, w ramach środków pochodzących z PO IiŚ 2014-2020, Oś. IX, Działanie 9.2. Szpital zakłada zakup  nowoczesnych urządzeń pozwalających na wykonywanie zaawansowanych zabiegów mających na celu przywrócenie płodności u kobiet cierpiących z powodu niepłodności, badanie wad żeńskiego układu rozrodczego w celu zaplanowania ich leczenia oraz pozwalającego na przywrócenie płodności kobiety poprzez korekcję wrodzonych lub nabytych wad układu rozrodczego.  Wydatki na potrzeby diagnozowania/leczenia mężczyzn są niekwalifikowalne, a infrastruktura wytworzona w ramach Projektu  będzie służyła wszystkim pacjentkom.</t>
  </si>
  <si>
    <t>Celem głównym projektu jest zwiększenie dostępności do wysokiej jakości świadczeń z zakresu ginekologii, w tym diagnostyki i leczenia niepłodności.</t>
  </si>
  <si>
    <t>Zaplanowane w Projekcie wydatki są uzasadnione z punktu widzenia zakresu i celu Projektu. W przypadku przedmiotowego przedsięwzięcia korzyści związane z poprawą dostępności do wysokospecjalistycznych usług medycznych mają charakter społeczny. Prowadzone działania dotyczące poprawy stanu infrastruktury medycznej, wdrożenie innowacyjnych technologii w procesie leczenia i diagnostyki przełożą się na poprawę jakości świadczonych usług w zakresie leczenia niepłodności. Zakupiona aparatura będzie służyła przyszłym i obecnym matkom, co pozwoli na poprawę diagnostyki i usprawnieni proces leczenia. W związku z powyższym, analiza skutków, w tym korzyści społecznych realizacji Projektu dowodzą, że przedmiotowa inwestycja jest uzasadniona ze społecznego punktu widzenia, tj. pacjentek, które będą korzystały z zakupionej infrastruktury. Dofinansowanie projektu w ramach POIiŚ na poziomie 85 % na zakup sprzętu spowoduje odciążenie w znacznym stopniu Szpitala w zakresie wyposażenia Kliniki Położnictwa i Ginekologii, która jest pełnoprofilowym ośrodkiem referencyjnym,  a tym samym ma zagwarantowaną płynność udzielania świadczeń zdrowotnych finansowanych ze środków publicznych. Zakup sprzęt objętego zakresem Projektu odbędzie się zgodnie z Prawem zamówień publicznych przy zachowaniu wysokich wymaganych parametrów z uwzględnieniem możliwie najniższych cen.</t>
  </si>
  <si>
    <t>Wojewódzki Szpital Zespolony w Kielcach jest ważnym ośrodkiem medycznym, edukacyjnym i badawczym, jednostką profilową obsługującą zarówno dorosłych (kobiety i mężczyzn), jak i dzieci z obszaru województwa świętokrzyskiego i sąsiednich województw, a także z całego kraju. Szpital zapewnia kompleksowość usług. Placówka dysponuje pełnym spektrum możliwości diagnostycznych. Wsparcie utworzonego referencyjnego ośrodka leczenia niepłodności przewiduje dokument Policy paper dla ochrony zdrowia na lata 2014-2020: cel operacyjny B: przeciwdziałanie negatywnym trendom demograficznym poprzez rozwój opieki nad matką i dzieckiem oraz osobami starszymi, 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Projekt spełnia wymagania określone w SZOOP POIiŚ 2014-2020, przewidziany dla działania 9.2. Infrastruktura ponadregionalnych podmiotów leczniczych. Inwestycja wykazuje zgodność z Programem Kompleksowej Ochrony Zdrowia Prokreacyjnego w Polsce na lata 2016-2020, ze Strategią Rozwoju Województwa Świętokrzyskiego do 2020 roku oraz z Priorytetami dla Regionalnej Polityki Zdrowotnej Województwa Świętokrzyskiego na lata 2016-2018 (Priorytet IV: Zapewnienie kompleksowej i koordynowanej opieki pacjentom hospitalizowanym w poszczególnych oddziałach szpitalnych, V: Zapewnienie wysokiego poziomu bezpieczeństwa zdrowotnego pacjentów w zakresie świadczeń zabiegowych, VIII: Przeciwdziałanie występowaniu i niwelowanie skutków chorób cywilizacyjnych, społecznych i zakaźnych w populacji województwa świętokrzyskiego). Projekt wykazuje także zgodność z mapą potrzeb zdrowotnych w zakresie lecznictwa szpitalnego dla województwa świętokrzyskiego oraz ze Strategią EU dla Regionu Morza Bałtyckiego poprzez wzmocnienie kluczowych elementów infrastruktury, które będą wnosić wkład w poprawę bezpieczeństwa zdrowotnego, a tym samym podnoszenie jakości życia na całym obszarze Morza Bałtyckiego (SUE RMB w ramach Obszaru Priorytetowego HEALTH Poprawa i promowanie zdrowia mieszkańców, w tym jego aspektów społecznych).</t>
  </si>
  <si>
    <t>Wybór wnioskodawcy wynika z planowanego do utworzenia referencyjnego ośrodka leczenia niepłodności w strukturze Wojewódzkiego Szpitala Zespolonego w Kielcach. Zgodnie z zapisami programowymi w ramach dz. 9.2. Infrastruktura ponadregionalnych podmiotów leczniczych, wnioskodawcami mogą być podmioty lecznicze utworzone przez jednostkę samorządu terytorialnego, udostępniające bazę szpitalną na rzecz publicznej uczelni medycznej lub publicznej uczelni prowadzącej działalność dydaktyczną i badawczą w dziedzinie nauk medycznych. Wojewódzki Szpital Zespolony w Kielcach spełnia wymagane w tym zakresie warunki w zawiązku z czym może być beneficjentem POIiŚ Dz. 9.2. Szpital udostępnia swoją bazę Uniwersytetowi Jana Kochanowskiego w Kielcach na podst. umowy nr 1/09/2013 z dn. 11/09/2013r. Wsparcie referencyjnych ośrodków leczenia niepłodności wynika z Programu Kompleksowej Ochrony Zdrowia Prokreacyjnego w Polsce 2016-2020. WSzZ w Kielcach posiada zawartą z Ministerstwem Zdrowia umowę na realizację zadań w ramach Programu kompleksowej ochrony zdrowia prokreacyjnego w Polsce w latach 2016-2020 w zakresie interwencji: utworzenie sieci referencyjnych ośrodków leczenia niepłodności nr 17/2/2017/149/819 z dnia 09/09/2017. Brak jest możliwości ubiegania się o dofinansowanie  przedmiotowego Projektu w ramach Regionalnego Programu Operacyjnego Województwa Świętokrzyskiego na lata 2014-2020, gdyż aktualnie nie trwa żaden nabór, który umożliwiałby wzięcie udziału w podobnym konkursie/ trybie pozakonkursowym w ramach RPO oraz - zgodnie z aktualną wersją harmonogramu naboru wniosków o dofinansowanie dla RPO Województwa Świętokrzyskiego na 2017r.  - nabór nie jest planowany, a brak jest dostępnej wersji harmonogramu na rok 2018. Wojewódzki Szpital Zespolony w Kielcach posiada umowę z Uniwersytetem Jana Kochanowskiego w Kielcach umowę nr 1/09/2013 o udostępnienie określonych komórek organizacyjnych WSZZ w Kielcach na rzecz UJK w Kielcach na wykonywanie zadań dydaktycznych i badawczych powiązanych z udzielaniem świadczeń zdrowotnych, zawartą w dniu 11.09.2013 roku na czas nieokreślony.</t>
  </si>
  <si>
    <t>Uzasadnienie realizacji projektu
w trybie pozakonkursowym</t>
  </si>
  <si>
    <t>Wsparcie oddziałów oraz innych jednostek organizacyjnych szpitali ponadregionalnych udzielających świadczeń zdrowotnych stacjonarnych i całodobowych w zakresie ginekologii, położnictwa (roboty budowlane, doposażenie). Wsparcie pracowni diagnostycznych oraz innych jednostek zajmujących się diagnostyką współpracujących z  oddziałami oraz innymi jednostkami organizacyjnymi szpitali ponadregionalnych udzielających świadczeń zdrowotnych stacjonarnych i całodobowych w zakresie ginekologii, położnictwa (roboty budowlane, doposażenie).</t>
  </si>
  <si>
    <t>Narzędzie zgodnie z Policy Paper</t>
  </si>
  <si>
    <t>OGÓLNOPOLSKI</t>
  </si>
  <si>
    <t>MIASTO KIELCE</t>
  </si>
  <si>
    <t>Wykorzystanie innowacyjnych metod poprawy zdrowia prokreacyjnego społeczeństwa Województwa Świętokrzyskiego</t>
  </si>
  <si>
    <t>POIiŚ.9.P.101</t>
  </si>
  <si>
    <t>Modernizacja zakładów radioterapii Centrum Onkologii - Instytutu w Warszawie - II etap</t>
  </si>
  <si>
    <t>Centrum Onkologii - Instytut im. Marii Skłodowskiej - Curie (CO-I)
 ul. Wawelska 15b, 02 - 034 Warszawa</t>
  </si>
  <si>
    <t>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t>
  </si>
  <si>
    <t xml:space="preserve"> W Polsce notuje się ok. 160 000 zachorowań na nowotwory rocznie, z czego około 90 000 chorych wymaga leczenia napromienianiem, jako metodą samodzielną lub skojarzoną z chirurgią i leczeniem systemowym. Nowotwory były drugą co do częstości przyczyną zgonów mieszkańców Polski. W latach 2011-2013 były one odpowiedzialne za 24,5% ogółu zgonów mieszkańców kraju (26% w przypadku mężczyzn, 22,8% w przypadku kobiet). Współczynnik rzeczywisty zgonów z powodu nowotworów mieszkańców Polski wynosił 243,2 (na 100 tys. mieszkańców).
Najczęściej rozpoznawanymi nowotworami były nowotwory złośliwe płuc (25,5 tys. przypadków), nowotwory piersi (19,5 tys.), gruczołu krokowego (14,6 tys.), jelita grubego (13,9 tys.) i nowotwory pęcherza moczowego (8,2 tys.). Łącznie stanowiły one ok. 50% nowotworów zdiagnozowanych w 2012 roku. W samym woj. mazowieckim w 2012 roku zdiagnozowano 23 605 nowych przypadków nowotworów złośliwych, co było najwyższą wartością w kraju. W przeliczeniu na 100 tys. mieszkańców było to 445 osób – 5 najwyższa wartość w kraju. Najczęściej rozpoznawanymi nowotworami były nowotwory tchawicy, oskrzela i płuca (3 567 przypadków), nowotwory piersi (3022), gruczołu krokowego (2 343), jelita grubego (1 947), nerki (1171) oraz pęcherza moczowego (1105). Stanowiły one ponad 56% zachorowań na nowotwory złośliwe w woj. mazowieckim w 2012 roku. Ich udział w strukturze zachorowań nie różnił się znacząco od struktury w Polsce. Nowotwory złośliwe były drugą co do częstości przyczyną zgonów mieszkańców woj. mazowieckiego (podobnie jak w przypadku wszystkich pozostałych województw). W latach 2011-2013 były one odpowiedzialne za 24,2% ogółu zgonów mieszkańców województwa (25,4% w przypadku mężczyzn, 22,8% w przypadku kobiet) i były to wartości bardzo zbliżone do wartości odnotowywanych dla Polski (odpowiednio 24,5%, 26% i 22,8%). Współczynnik rzeczywisty zgonów z powodu nowotworów złośliwych mieszkańców województwa mazowieckiego (245,7 na 100 tys. ludności) był nieznacznie wyższy od ogólnopolskiego (o 1,2%), przy czym różnica jest większa w przypadku kobiet (2,6%) niż mężczyzn (0,4%). Część tej nadwyżki wynika ze struktury wieku populacji województwa, gdyż po standaryzacji współczynników względem wieku (wartości SMR) wartości współczynnika były niższe niż w kraju. Różnica wynosi dla ogółu osób 2,5%, dla kobiet 0,8%, a dla mężczyzn 3,8%. Wśród nowotworów złośliwych w województwie mazowieckim najczęstszą przyczyną zgonów były nowotwory płuc (26,8%). Wartość wskaźnika SMR dla nowotworu płuc była wyższa w województwie mazowieckim niż w kraju. (źródło: dane na podstawie Map potrzeb zdrowotnych).
 Biorąc pod uwagę wzrastający niestety z jednej strony  odsetek zachorowań u osób młodych na mięsaki, czerniaki nowotwory ustnej części gardła oraz starzenie się społeczeństwa można spodziewać się w najbliższych latach zwiększenia zachorowalności na nowotwory.  Centrum Onkologii - Instytut w Warszawie jest największym w woj. Mazowieckim i jedynym pełno profilowym ośrodkiem onkologicznym realizującym pełen zakres świadczeń w dziedzinie radioterapii, onkologii klinicznej, chirurgii onkologicznej oraz chirurgii specyficznej narządowo. Oprócz onkologii dorosłych, Centrum Onkologii - Instytut jest głównym w Polsce ośrodkiem radioterapii dzieci, czasochłonnej i wymagającej najwyższej jakości aparatury.  Dzięki rozwiniętemu na wysokim poziomie  i dobrze zorganizowanemu  kompleksowemu leczeniu onkologicznemu (struktura Klinik Narządowych skupiających wszystkich specjalistów w jednym zespole) w Centrum Onkologii  - Instytut leczeni są również chorzy z innych rejonów Polski. Centrum Onkologii - Instytut jest znaną placówką leczenia kompleksowego chorych z rozpoznaniem czerniaka złośliwego, mięsaków, chorób układu chłonnego oraz jedną z dwóch wiodących placówek kompleksowego leczenia nowotworów narządów głowy i szyi. Niejednokrotnie leczeni są chorzy kierowani  z innych ośrodków onkologicznych ze względu na złożony problem kliniczny, którzy wymagają precyzyjnych sposobów napromieniania i leczenia skojarzonego. Rocznie w Centrum Onkologii - Instytut leczonych napromienianiem wiązkami zewnętrznymi jest ponad 7000 chorych, w tym większość, wg danych z lat 2015 - 2016 ok. 5000, w ramach skojarzonego postępowania radykalnego z intencją uzyskania trwałego wyleczenia, z tej liczby chorych 22% jest spoza województwa mazowieckiego. Obecnie działające akceleratory są wykorzystywane w maksymalnym stopniu (czas pracy od 6-7.00 rano do 21-24.00; rocznie na jednym aparacie leczonych jest ponad 700 chorych, przy zaleceniach towarzystw międzynarodowych rekomendujących wskaźnik ok. 400 chorych / akcelerator).  Akcelerator podlegający wymianie spełnia kryterium użytkowania  w ośrodku przez ponad 10 lat, przy liczbie wykonanych roboczogodzin znacząco przekraczającej zalecenia producenta. Konieczność wymiany tego akceleratora nie budzi wątpliwości. Realizacja przedstawianego projektu umożliwi rewitalizację pionu radioterapii do poziomu adekwatnego dla wiodącego ośrodka o najwyższej referencyjności w skali kraju, zarówno w zakresie działalności leczniczej, jak i naukowej. Pozwoli również na wprowadzenie nowatorskich, precyzyjnych  technik radioterapii co przełoży się na większą skuteczność leczenia zgłaszających się z całego kraju chorych.</t>
  </si>
  <si>
    <t xml:space="preserve">Przedstawiany projekt modernizacji pionu radioterapii Centrum Onkologii - Instytut w Warszawie  jest zgodny z priorytetami rozwoju onkologii w Polsce w latach 2017 - 2025, w tym z mapami potrzeb zdrowotnych opracowanymi przez MZ. Modernizacja pionu radioterapii zapewni utrzymanie najwyższej jakości świadczenia procedur w zakresie radioterapii i umożliwi systematyczną aplikację nowoczesnych technologii, zgodnie z priorytetowymi celami Centrum Onkologii - Instytut jako podmiotu leczniczego o najwyższym stopniu referencyjności i jednocześnie instytutu naukowo - badawczego.
Projekt wpisuje się w priorytety nr 1 i nr 8 Regionalnej Polityki Zdrowotnej Województwa Mazowieckiego. Jest zgodny z priorytetem nr 1, który mówi o „Zapewnieniu kompleksowej opieki nad pacjentem z chorobą nowotworową na wszystkich etapach postępowania”, poprzez organizację ośrodków radioterapii w celu zapewnienia kompleksowości udzielania świadczeń onkologicznych tj. zapewnienia wysokiej jakości kompleksowego leczenia pacjentów. Jest również zgodny z priorytetem nr 8: „Modernizacja obiektów poprzez bieżącą wymianę wyeksploatowanej aparatury, a także inwestycje w zakresie nowych rozwiązań technologicznych wykorzystywanych w realizacji świadczeń finansowanych ze środków publicznych”, poprzez modernizację infrastruktury oraz dostosowanie pomieszczeń do określonych wymogów. Wyeksploatowana i przestarzała aparatura medyczna ma niekorzystny wpływ na działania terapeutyczne, powodując gorsze wyniki leczenia pacjentów i wydłużanie czasu hospitalizacji.   
Ponadto projekt przyczyni się do osiągnięcia celów Strategii Rozwoju Polski Centralnej do 2020 r. (2030), w tym celu „Innowacyjna sieć medyczno-farmaceutyczna”. Projekt pozwoli na  rozwijanie usług wysokospecjalistycznych.
Projekt nie jest uwzględniony w Kontrakcie Terytorialnym.
</t>
  </si>
  <si>
    <t>ok</t>
  </si>
  <si>
    <t>Przedstawiony projekt wpłynie korzystnie na efektywność kosztową działalności Centrum Onkologii – Instytutu poprzez stworzenie odpowiednich warunków do promowania nowoczesnych technologii leczenia radykalnego, w tym rozwoju radioterapii stereotaktycznej i innych technik wysoko konformalnych. Misją jednostki o najwyższym stopniu referencyjności jest realizowanie na najwyższym poziomie skojarzonego leczenia interdyscyplinarnego, refinansowanego na adekwatnym poziomie. W Zakładach Radioterapii Centrum Onkologii - Instytutu w Warszawie leczonych napromieniowaniem jest około 7000 chorych, w tym większość, wg danych z lat 2015 - 2016 ok. 5000, w ramach skojarzonego postępowania radykalnego z intencją uzyskania trwałego wyleczenia. W wyniku realizacji projektu wzrośnie dostępność do radioterapii, a potencjał CO-I w zakresie możliwości terapeutycznych zwiększy się o ok. 5 %.
Projekt w pełni wpisuje się w program restrukturyzacji CO-I, zawierający działania prowadzące do poprawy efektywności finansowej Instytutu. Zatwierdzony program restrukturyzacji zawiera działania ukierunkowane na optymalizację zasobów CO-I oraz rozwiązania organizacyjno-zarządcze prowadzące do lepszego wykorzystania środków finansowych Instytutu. Planowany do realizacji projekt jest elementem programu restrukturyzacji, który w swoim zakresie przewiduje modernizację istniejącego Zakładu Teleradioterapii, zapewniającą zwiększenie potencjału w obszarze radioterapii. Katalog zadań inwestycyjnych zawarty w programie restrukturyzacji,  w zakresie rzeczowych zakupów inwestycyjnych CO-I, przewiduje doposażenie Zakładu Teleradioterapii w akceleratory wysokoenergetyczne nowej generacji. Zakup sprzętu i aparatury medycznej w postaci nowych, szybszych, bardziej precyzyjnych wyrobów medycznych jest niezbędnym wymogiem do zwiększenia kontraktu z NFZ, zwiększenia dostępności badań dla pacjentów, a także poprawy jakości radioterapii.
Ponadto, zadania realizowane w ramach projektu wpisują się w działania konsolidacyjne i reorganizacyjne prowadzone w CO-I w obszarze zarządzania Pionem Radioterapii,  w celu m. in. maksymalizacji wykorzystania posiadanej infrastruktury. Projekt jest zgodny z założeniami realizowanej optymalizacji funkcjonowania Pionu Radioterapii, zakładającymi pełne wykorzystanie możliwości kadrowych i systematyczne usprawnianie działalności leczniczej w Centrum Onkologii - Instytut, z uwzględnieniem efektywności kosztowej.</t>
  </si>
  <si>
    <t xml:space="preserve">Celem projektu jest modernizacja i unowocześnienie bazy aparaturowej pionu radioterapii Centrum Onkologii - Instytut, które umożliwi utrzymanie realizowania świadczeń leczniczych o największym stopniu złożoności, na najwyższym poziomie oraz zwiększy bezpieczeństwo pacjentów podczas realizacji leczenia, a także systematyczną aplikację nowych technologii zgodnie z misją instytutu naukowo - badawczego. Nowoczesna infrastruktura, oprócz rutynowej działalności leczniczej zapewniającej optymalną jakość leczenia, będzie wykorzystana w realizowanych i wdrażanych przez Centrum Onkologii - Instytut badaniach klinicznych o zasięgu międzynarodowym, w tym w ramach istniejącego Centrum Naukowo - Przemysłowego Instytutu. </t>
  </si>
  <si>
    <r>
      <rPr>
        <b/>
        <sz val="10"/>
        <rFont val="Calibri"/>
        <family val="2"/>
        <charset val="238"/>
        <scheme val="minor"/>
      </rPr>
      <t>Uzasadnie podziału projektu na dwa etapy</t>
    </r>
    <r>
      <rPr>
        <sz val="10"/>
        <rFont val="Calibri"/>
        <family val="2"/>
        <charset val="238"/>
        <scheme val="minor"/>
      </rPr>
      <t xml:space="preserve">
Projekt "Modernizacja zakładów radioterapii Centrum Onkologii - Instytutu w Warszawie - II etap" jest komplementarny z projektem "Modernizacja zakładów radioterapii Centrum Onkologii - Instytutu" (I etap), który zakładał wymianę czterech akceleratorów. Podział na dwa etapy inwestycji, którą  jest wymiana przestarzałych  akceleratorów oraz modernizacja bunkrów wynikał z konieczności, zachowania ciągłości działania Zakładu Radioterapii I,  przez co należy rozumieć zachowanie procedur związanych z dostępem pacjentów do leczenia. Wymiana jednego akceleratora oraz modernizacja bunkra wiąże się z kilkumiesięcznym okresem wyłączenia jednostki z udzielania świadczeń, ze względu na czasochłonny proces, związany z  demontażem starego urządzenia, remontem i adaptacją bunkra oraz montażem i parametryzacją nowego akceleratora, co z reguły zajmuje od 6 do 9 miesięcy. 
Podzielenie tej inwestycji na dwa etapy jest optymalne ze względu na zachowanie ciągłości leczenia pacjentów onkologicznych w CO-I. 
Projekt  "Modernizacja zakładów radioterapii Centrum Onkologii - Instytutu w Warszawie - II etap" obejmuje wymianę przestarzałego akceleratora, na akcelerator VitalBeam, który jest kompatybilny z  obecnie używanym akceleratorem TrueBeam. Nowy akcelerator umożliwia zastosowanie technik IMRT (modulacja intensywności dawki) oraz technik łukowych i stereotaktycznych.  Projekt zakłada również adaptację bunkra do wymiany akceleratora. 
Całość projektu wpisuje się w przygotowany plan restrukturyzacji pionu radioterapii w Centrum Onkologii - Instytut w Warszawie.
</t>
    </r>
    <r>
      <rPr>
        <b/>
        <sz val="10"/>
        <rFont val="Calibri"/>
        <family val="2"/>
        <charset val="238"/>
        <scheme val="minor"/>
      </rPr>
      <t xml:space="preserve">Przedmiotowy projekt obejmuje akcelerator, którego wymiana prowadzona jest na podstawie umowy z MZ Umowa 1/6/6/2017/97/371 z dnia 1 czerwca 2017 r. </t>
    </r>
    <r>
      <rPr>
        <sz val="10"/>
        <rFont val="Calibri"/>
        <family val="2"/>
        <charset val="238"/>
        <scheme val="minor"/>
      </rPr>
      <t>W przypadku przyjęcia projektu do dofinansowania ze środków UE środki na inwestycje stanowiące wydatki kwalifikowane, przekazane z budżetu MZ  zostaną rozliczone jako zaliczka (nie dojdzie do podwójnego finansowania wydatków).</t>
    </r>
  </si>
  <si>
    <r>
      <t xml:space="preserve">Projekt jest zgodny z aktualnie obowiązującymi mapami: Mapą potrzeb zdrowotnych dla Polski w zakresie onkologii (część III, pkt 4, zał. pkt 3.2.6)  oraz  Mapą potrzeb zdrowotnych dla woj. mazowieckiego w zakresie onkologii (część 2.1.6, 3.4.4). Planowana moderniacja infrastrukrury radioterapii w Centrum Onkologii - Instytut w Warszawie poprzez wymianę wyeksploatowanego akceleratora  jest zgodna z założeniami ww. map potrzeb zdrowotnych zakładającymi poprawę jakości radioterapii i osiągnięcie wskaźnika 1 akcelerator na 200 tys. mieszkańców przy średniorocznym obciążeniu aparatu liczbą ok. 400 chorych, rekomendowaną przez towarzystwa międzynarodowe. Istotna jest przy tym wiodąca rola Centrum Onkologii - Instytut w Warszawie jako ośrodka o najwyższej referencyjności w aspekcie współpracy z jednostkami regionalnymi, a także ośrodka realizującego największą liczbę procedur napromieniania w kraju.  
Akcelerator podlegający wymianie ( CLINAC 2300 CD  Silhouette sn. 101)  przekaracza wiek 10 lat. Jego stopień zużycia mierzony liczbą godzin pracy aparatu (beam-hours) BH wynosi </t>
    </r>
    <r>
      <rPr>
        <b/>
        <sz val="10"/>
        <rFont val="Calibri"/>
        <family val="2"/>
        <charset val="238"/>
        <scheme val="minor"/>
      </rPr>
      <t>43659 BH.</t>
    </r>
  </si>
  <si>
    <t>2017.06</t>
  </si>
  <si>
    <t>2018.06</t>
  </si>
  <si>
    <t>2018.01</t>
  </si>
  <si>
    <t>1. Zakup akceleratora wysokoenergetycznego VitalBeam produkcji Varian Medical Systems</t>
  </si>
  <si>
    <t xml:space="preserve">Zakup akceleratora wysokoenergetycznego w ramach zadania „Doposażenie zakładów radioterapii w Polsce"  zgodnie z umową 1/6/6/2017/97/371 zawartą pomiędzy Ministrem Zdrowia a CO-I w dniu 1 czerwca 2017 r. </t>
  </si>
  <si>
    <t>Dostawa, demontaż i utylizacja starego aparatu, adaptacja pomieszczeń, instalacja i uruchomienie akceleratora</t>
  </si>
  <si>
    <t>Narzędzie 10</t>
  </si>
  <si>
    <t>Narzędzie 9</t>
  </si>
  <si>
    <t>Narzędzie 15</t>
  </si>
  <si>
    <t>Małgorzata Wocial, Departament Funduszy Europejskich i e-Zdrowia, starszy specjalista, 
tel. 22 53 00 279, e-mail: m.wocial@mz.gov.pl
Małgorzata Iwanicka-Michałowicz,  Departament Funduszy Europejskich i e-Zdrowia, naczelnik, 
tel. 22 53 00 396, e-mail: m.iwanicka@mz.gov.pl</t>
  </si>
  <si>
    <t>POIiŚ.9.P.99</t>
  </si>
  <si>
    <t>7,88**</t>
  </si>
  <si>
    <t>formalne - nowe SOR
(kryterium nr 14) - kryterium dostępu</t>
  </si>
  <si>
    <t>merytoryczne I stopnia - nowe CU
(kryterium nr 9) - kryterium premiujące - 4 pkt.</t>
  </si>
  <si>
    <t>Małgorzata Wocial, Departament Funduszy Europejskich i e-Zdrowia, starszy specjalista, 
tel. 22 53 00 279, e-mail: m.wocial@mz.gov.pl
Małgorzata Iwanicka-Michałowicz, Departament Funduszy Europejskich i e-Zdrowia, naczelnik,
tel. 22 53 00 396, e-mail: m.iwanicka@mz.gov.pl</t>
  </si>
  <si>
    <t>Małgorzata Wocial, Departament Funduszy Europejskich i e-Zdrowia, starszy specjalista, 
tel. 22 53 00 279, e-mail: m.wocial@mz.gov.pl
Małgorzata Iwanicka-Michałowicz,  DepartamentFunduszy Europejskich i e-Zdrowia, naczelnik, 
tel. 22 53 00 396, e-mail: m.iwanicka@mz.gov.pl</t>
  </si>
  <si>
    <t>formalne - nowe SOR
(kryterium nr 10) - kryterium dostępu</t>
  </si>
  <si>
    <t>Podmiot leczniczy będzie udzielał świadczeń opieki zdrowotnej na podstawie umowy zawartej z Dyrektorem oddziału wojewódzkiego NFZ o udzielanie świadczeń opieki zdrowotnej w zakresie leczenia szpitalnego – świadczenia w Szpitalnym Oddziale Ratunkowym najpóźniej w kolejnym okresie kontraktowania świadczeń po zakończeniu realizacji projektu.
Istnieje możliwość poprawy/uzupełnienia projektu w zakresie niniejszego kryterium na etapie oceny spełnienia kryteriów wyboru (zgodnie z art. 45 ust 3 ustawy wdrożeniowej).</t>
  </si>
  <si>
    <t>Po zrealizowaniu projektu Szpitalny Oddział Ratunkowy będzie zapewniał udzielanie świadczeń ratowniczych minimum 150 tys. ludności.22 Dopuszcza się wyjątki uzasadnione np. wyższym natężeniem ruchu (m.in. ze względu na przebieg tras szybkiego ruchu), lokalizacją SOR na terenach turystycznych, miastach wojewódzkich, gęstością zaludnienia i wielkością obszaru objętego działaniem SOR, w związku z koniecznością zachowania zasady tzw. „złotej godziny”23, utrudnionym dojazdem zespołu ratownictwa medycznego do SOR (np. brak mostu, przeprawa promowa, akweny wodne, tereny górskie).
Istnieje możliwość poprawy/uzupełnienia projektu w zakresie niniejszego kryterium na etapie oceny spełnienia kryteriów wyboru (zgodnie z art. 45 ust 3 ustawy wdrożeniowej).</t>
  </si>
  <si>
    <t>formalne - nowe SOR
(kryterium nr 11) - kryterium dostępu</t>
  </si>
  <si>
    <t>Szpitalny Oddział Ratunkowy jest ujęty w Wojewódzkim Planie Działania Systemu, o którym mowa w art. 21 ust. 1 ustawy z dnia 8 września 2006 r. o Państwowym Ratownictwie Medycznym jako planowany do utworzenia oraz ogólnokrajowej mapie potrzeb w zakresie ratownictwa medycznego.
Istnieje możliwość poprawy/uzupełnienia projektu w zakresie niniejszego kryterium na etapie oceny spełnienia kryteriów wyboru (zgodnie z art. 45 ust 3 ustawy wdrożeniowej).</t>
  </si>
  <si>
    <t>formalne - nowe SOR
(kryterium nr 12) - kryterium dostępu</t>
  </si>
  <si>
    <r>
      <t xml:space="preserve">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t>
    </r>
    <r>
      <rPr>
        <sz val="8"/>
        <color theme="1"/>
        <rFont val="Calibri"/>
        <family val="2"/>
        <charset val="238"/>
        <scheme val="minor"/>
      </rPr>
      <t>24</t>
    </r>
    <r>
      <rPr>
        <sz val="10"/>
        <color theme="1"/>
        <rFont val="Calibri"/>
        <family val="2"/>
        <charset val="238"/>
        <scheme val="minor"/>
      </rPr>
      <t xml:space="preserve"> ,
albo
będzie posiadał umowę z innym podmiotem na korzystanie z najbliższego lądowiska/lotniska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t>
    </r>
    <r>
      <rPr>
        <sz val="8"/>
        <color theme="1"/>
        <rFont val="Calibri"/>
        <family val="2"/>
        <charset val="238"/>
        <scheme val="minor"/>
      </rPr>
      <t xml:space="preserve">25
</t>
    </r>
    <r>
      <rPr>
        <sz val="10"/>
        <color theme="1"/>
        <rFont val="Calibri"/>
        <family val="2"/>
        <charset val="238"/>
        <scheme val="minor"/>
      </rPr>
      <t>albo
podmiot leczniczy złoży oświadczenie</t>
    </r>
    <r>
      <rPr>
        <sz val="8"/>
        <color theme="1"/>
        <rFont val="Calibri"/>
        <family val="2"/>
        <charset val="238"/>
        <scheme val="minor"/>
      </rPr>
      <t>26</t>
    </r>
    <r>
      <rPr>
        <sz val="10"/>
        <color theme="1"/>
        <rFont val="Calibri"/>
        <family val="2"/>
        <charset val="238"/>
        <scheme val="minor"/>
      </rPr>
      <t xml:space="preserve"> poświadczone przez podmiot tworzący, potwierdzające, że miejscowy plan zagospodarowania przestrzennego albo decyzja o warunkach zabudowy i zagospodarowania terenu wskazują na brak możliwości technicznych budowy lądowiska/ lotniska spełniającego wymagania określone w rozporządzeniu Ministra Zdrowia z dnia 3 listopada 2011 r. w sprawie szpitalnego oddziału ratunkowego</t>
    </r>
    <r>
      <rPr>
        <sz val="8"/>
        <color theme="1"/>
        <rFont val="Calibri"/>
        <family val="2"/>
        <charset val="238"/>
        <scheme val="minor"/>
      </rPr>
      <t>27</t>
    </r>
    <r>
      <rPr>
        <sz val="10"/>
        <color theme="1"/>
        <rFont val="Calibri"/>
        <family val="2"/>
        <charset val="238"/>
        <scheme val="minor"/>
      </rPr>
      <t xml:space="preserve"> - zarówno naziemnego przy SOR, wyniesionego na obiekcie, jak i położonego w takiej odległości o SOR, że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Do oświadczenia należy załączyć odpowiednio wyciąg z miejscowego planu zagospodarowania przestrzennego lub decyzję o warunkach zabudowy.
Istnieje możliwość poprawy/uzupełnienia projektu w zakresie niniejszego kryterium na etapie oceny spełnienia kryteriów wyboru (zgodnie z art. 45 ust 3 ustawy wdrożeniowej).
</t>
    </r>
    <r>
      <rPr>
        <sz val="7"/>
        <color theme="1"/>
        <rFont val="Calibri"/>
        <family val="2"/>
        <charset val="238"/>
        <scheme val="minor"/>
      </rPr>
      <t>24, 25, 27 1. Oddział posiada całodobowe lotnisko, zlokalizowane w takiej odległości, aby było możliwe przyjęcie osób, które znajdują się w stanie nagłego zagrożenia zdrowotnego, bez pośrednictwa specjalistycznych środków transportu sanitarnego;
2. W przypadku braku możliwości spełnienia wymagań, o których mowa w pkt 1, oddział posiada całodobowe lądowisko, zlokalizowane w takiej odległości, aby było możliwe przyjęcie osób, które znajdują się w stanie nagłego zagrożenia zdrowotnego, bez pośrednictwa specjalistycznych środków transportu sanitarnego.
3. Lądowisko, o którym mowa w pkt 2, spełnia wymagania określone w ustawie z dnia 3 lipca 2002 r. — Prawo lotnicze (Dz. U. z 2006 r. Nr 100, poz. 696,z późn. zm.3) oraz w załączniku do rozporządzenia.
4. W przypadku braku możliwości technicznych spełnienia wymagań określonych w pkt 1 lub 2 dopuszcza się odległość oddziału od lotniska lub lądowiska większą niż określona w pkt 1 lub 2, pod warunkiem że oddział zabezpieczy specjalistyczny środek transportu sanitarnego, a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26 Dopuszcza się funkcjonowanie szpitalnego oddziału ratunkowego niespełniającego powyższych wymagań, znajdującego się w szpitalu, w którym funkcjonują jednostki organizacyjne szpitala wyspecjalizowane w zakresie udzielania świadczeń zdrowotnych niezbędnych dla ratownictwa medycznego, jeżeli miejscowy plan zagospodarowania przestrzennego albo decyzja o warunkach zabudowy i zagospodarowania terenu uniemożliwia spełnienie wymagań określonych w przepisach odnoszących się do obowiązku posiadania lotniska lub lądowiska.</t>
    </r>
  </si>
  <si>
    <t>Zakres projektu uwzględnia wszystkie niezbędne do wykonania prace. Po zrealizowaniu projektu Szpitalny Oddział Ratunkowy osiągnie pełną funkcjonalność (będzie spełniał wymagania określone w Ustawie z dnia 8 września 2006 roku o Państwowym Ratownictwie Medycznym oraz Rozporządzeniu Ministra Zdrowia z dnia 3 listopada 2011 roku w sprawie Szpitalnego Oddziału Ratunkowego).
Istnieje możliwość poprawy/uzupełnienia projektu w zakresie niniejszego kryterium na etapie oceny spełnienia kryteriów wyboru (zgodnie z art. 45 ust 3 ustawy wdrożeniowej).</t>
  </si>
  <si>
    <t>merytoryczne I stopnia - nowe SOR
(kryterium nr 8a, 8b) - kryterium premiujące - 14 pkt.</t>
  </si>
  <si>
    <r>
      <t xml:space="preserve">Zakres świadczeń zdrowotnych udzielanych w podmiocie leczniczym w trybie stacjonarnym w kontekście kompleksowości oferty medycznej placówki.
Istnieje możliwość poprawy/uzupełnienia projektu w zakresie niniejszego kryterium na etapie oceny spełnienia kryteriów wyboru (zgodnie z art. 45 ust 3 ustawy wdrożeniowej).
8a Zakres świadczeń zdrowotnych udzielanych w podmiocie leczniczym w trybie stacjonarnym w kontekście kompleksowości oferty medycznej placówki - Podmiot leczniczy, w którym znajduje się szpitalny oddział ratunkowy udziela stacjonarnych świadczeń opieki zdrowotnej finansowanych ze środków publicznych w rodzaju leczenie szpitalne w następujących zakresach: leczenie udarów mózgu (A48, A51) </t>
    </r>
    <r>
      <rPr>
        <sz val="6"/>
        <color theme="1"/>
        <rFont val="Calibri"/>
        <family val="2"/>
        <charset val="238"/>
        <scheme val="minor"/>
      </rPr>
      <t>34</t>
    </r>
    <r>
      <rPr>
        <sz val="10"/>
        <color theme="1"/>
        <rFont val="Calibri"/>
        <family val="2"/>
        <charset val="238"/>
        <scheme val="minor"/>
      </rPr>
      <t xml:space="preserve"> w ramach neurologii, neurologia dziecięca, leczenie ostrych zespołów wieńcowych (E10, E11, E12, E13, E14)</t>
    </r>
    <r>
      <rPr>
        <sz val="6"/>
        <color theme="1"/>
        <rFont val="Calibri"/>
        <family val="2"/>
        <charset val="238"/>
        <scheme val="minor"/>
      </rPr>
      <t>35</t>
    </r>
    <r>
      <rPr>
        <sz val="10"/>
        <color theme="1"/>
        <rFont val="Calibri"/>
        <family val="2"/>
        <charset val="238"/>
        <scheme val="minor"/>
      </rPr>
      <t xml:space="preserve"> w ramach kardiologii, kardiologia dziecięca, chirurgia dziecięca, neurochirurgia, neurochirurgia dziecięca, chirurgia szczękowo-twarzowa, chirurgia szczękowo-twarzowa dla dzieci, neonatologia, toksykologia, oksygenacja hiperbaryczna. 
8b Zapewnienie przez podmiot leczniczy dostępudo rezonansu magnetycznego przez 24h/dobę.
</t>
    </r>
    <r>
      <rPr>
        <sz val="8"/>
        <color theme="1"/>
        <rFont val="Calibri"/>
        <family val="2"/>
        <charset val="238"/>
        <scheme val="minor"/>
      </rPr>
      <t>34 Nr kodu grupy (jgp) określonej w Załączniku nr 1a do zarządzenia nr 89/2013/DSOZ. Prezesa Narodowego Funduszu Zdrowia z dnia 19 grudnia 2013 r.
35 Nr kodu grupy (jgp) określonej w Załączniku nr 1a do zarządzenia nr 89/2013/DSOZ. Prezesa Narodowego Funduszu Zdrowia z dnia 19 grudnia 2013 r.</t>
    </r>
  </si>
  <si>
    <t>merytoryczne I stopnia - nowe SOR
(kryterium nr 9) - kryterium premiujące - 8 pkt.</t>
  </si>
  <si>
    <t>merytoryczne I stopnia - nowe SOR
(kryterium nr 10) - kryterium premiujące - 4 pkt.</t>
  </si>
  <si>
    <t>Odległość lądowiska/lotniska od szpitalnego oddziału ratunkowego.
Istnieje możliwość poprawy/uzupełnienia projektu w zakresie niniejszego kryterium na etapie oceny spełnienia kryteriów wyboru (zgodnie z art. 45 ust 3 ustawy wdrożeniowej).</t>
  </si>
  <si>
    <t>merytoryczne I stopnia - nowe SOR
(kryterium nr 13) - kryterium premiujące - 2 pkt.</t>
  </si>
  <si>
    <t>Narzędzie 6</t>
  </si>
  <si>
    <t>Przebudowa pomieszczeń COM w Jarosławiu na potrzeby utworzenia i wyposażenia SOR wraz z lądowiskiem</t>
  </si>
  <si>
    <t>Centrum Opieki Medycznej w Jarosławiu</t>
  </si>
  <si>
    <t>Jarosławski</t>
  </si>
  <si>
    <t>18 04</t>
  </si>
  <si>
    <t>9.1 Infrastruktura ratownictwa medycznego</t>
  </si>
  <si>
    <t>Utworzenie nowych szpitalnych oddziałów ratunkowych powstałych od podstaw lub na bazie istniejących izb przyjęć ze szczególnym uwzględnieniem stanowisk wstępnej intensywnej terapii (roboty budowlane, doposażenie).W przypadku, kiedy w celu osiagnięcia pełnej funkcjonalności SOR niezbędne jest przeprowadzenie prac w zakresie budowy/remontu całodobowego lądowiska lub lotniska dla śmigłowców, prace te muszą zostać ujęte w zakresie rzeczowym projektu dotyczącego utworzenia SOR. Dotyczy SOR wpisanych do WPDSPRM jako planowane.</t>
  </si>
  <si>
    <t>Liczba funkcjonujących Szpitalnych Oddziałów Ratunkowych względem liczebności populacji oraz ich rozmieszczenie w województwie nie są w stanie zabezpieczyć potrzeb ratownictwa medycznego. Zgodnie z zaleceniami na jeden SOR powinna przypadać 150 tys. mieszkańców   Stąd też ujęcie w Planie Działań Systemu Państwowego Ratownictwa Medycznego dla Województwa potrzeby utworzenia kolejnych SOR na terenie województwa podkarpackiego.
Na odcinku pomiędzy Rzeszowem a Przemyślem, nie funkcjonuje żaden oddział ratunkowy. Taka sytuacja przyczynia się do nierównego dostępu ludności do infrastruktury ochrony zdrowia jak również wydłuża czas dojazdu pacjenta do wyspecjalizowanego szpitala jak również stwarza zagrożenie dla życia i zdrowia.
Utworzenie SOR przy Centrum Opieki Medycznej w Jarosławiu przyczyni się do: zapewnienia dostępu ludności do infrastruktury ochrony zdrowia oraz poprawy efektywności systemu opieki zdrowotnej dzięki poprawie świadczonych usług medycznych poprzez inwestycje w infrastrukturę podmiotów ochrony zdrowia o charakterze strategicznym w obszarach deficytowych z punktu widzenia potrzeb społeczeństwa i gospodarki oraz uwzględniających istniejące braki w infrastrukturze w wymiarze terytorialnym. Realizacja niniejszej inwestycji jest również zgodna z potrzebami w zakresie Państwowego Ratownictwa Medycznego. Potwierdzeniem dla realizacji przedsięwzięcia jest brak wystarczającej liczby SOR na terenie województwa podkarpackiego pod względem liczebności populacji oraz rozmieszczenia istniejących już SOR-ów. Niniejsza inwestycja zapewni zabezpieczenie ludności w obszarze ratownictwa medycznego. Przewidziane do realizacji zadania będą miały odzwierciedlenie w zwiększeniu skuteczności i efektywności świadczonych usług w obszarze Szpitalnego Oddziału Ratunkowego. Są to m.in. zwiększenie liczby przyjmowanych pacjentów nawet dwu-trzykrotnie w porównaniu do obecnie przyjmowanych na Izbie Przyjęć; skrócenie czasu transportu pacjenta do specjalistycznego oddziału ratunkowego (lokalizacja, jak również budowa lądowiska);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Celowość realizacji projektu w trybie pkt. IV pozakonkursowym wynika z konieczności zapewnienia kompleksowej opieki medycznej dla populacji ok. 220 tys. osób</t>
  </si>
  <si>
    <t>Niniejszy projekt jest zgodny w szczególności z:                                                                                                                                                                                                                        1. Średniookresową Strategią Rozwoju Kraju – „Strategia Rozwoju Kraju 2020” – przyjęta przez Radę Ministrów 25.09.2012 r. (M.P. z 2012 r., poz. 882). Zgodnie z jej zapisami "(...) W związku ze wzrostem liczby urazów komunikacyjnych oraz wysokim odsetkiem zgonów i trwałego kalectwa w wyniku chorób cywilizacyjnych, istnieje konieczność zwrócenia szczególnej uwagi na zbudowanie nowoczesnego, efektywnego, zintegrowanego systemu współdziałania służb ratunkowych. Szczególne znaczenie ma tutaj właściwe funkcjonowanie systemu Państwowe Ratownictwo Medyczne, rozumianego jako struktura ściśle kooperujących ze sobą jednostek."(Cel I.3.3. Zwiększenie bezpieczeństwa obywatela). Ponadto, jednym z zadań o charakterze systemowym jest: "Wprowadzenie zintegrowanego systemu bezpieczeństwa państwa, ratownictwa i ochrony ludności (w tym usprawnienie systemu zarządzania kryzysowego)."
2. Strategią Sprawne Państwo – przyjęta przez Radę Ministrów (M.P. z 2013 r., poz. 136) - Strategia ta, za cel główny wyznacza zwiększenie skuteczności i efektywności państwa otwartego na współpracę z obywatelami. Założeniem celu siódmego jest podejmowanie działań przez służby i instytucje odpowiedzialne za bezpieczeństwo wewnętrzne i porządek publiczny zarówno w ramach bieżącego funkcjonowania, jak i w sytuacjach nadzwyczajnych. Działania będą skoncentrowane m.in. na przedsięwzięciach związanych  z usprawnieniem zarządzania
kryzysowego i ochrony ludności, a także funkcjonowania Państwowego Ratownictwa Medycznego. (s. 10). Ponadto, jak wynika z zapisów Strategii "Mimo dużych postępów w tym obszarze dostęp do świadczeń udzielanych w ramach SOR jest w niektórych województwach niewystarczający, brakuje także np. centrów urazowych dla dzieci, przyszpitalnych lotnisk/lądowisk." (s. 24)
3. Strategią Rozwoju Województwa Podkarpackiego na lata 2007-2020 - inwestycja jest spójna ze Strategią, a w szczególności z celem strategicznym ochrona zdrowia. Strategia zakłada, że bezpieczeństwo zdrowotne ludności osiągane będzie poprzez rozwój wczesnej diagnostyki, zwiększenie dostępności do usług oraz profilaktykę i promocje zdrowia z zakresu podstawowej opieki zdrowotnej, specjalistyki ambulatoryjnej, opieki szpitalnej, a także ratownictwa medycznego. Priorytet 1 Zmniejszenie zachorowalności oraz umieralności w społeczeństwie. Wśród kierunków działania można wyróżnić  rozwój ratownictwa medycznego, w tym także rozwój i doskonalenie infrastruktury zapewniającej funkcjonowanie lotniczego pogotowia ratunkowego. (s. 145) Priorytet 2 zakłada natomiast koordynację działań w zakresie ochrony zdrowia oraz poprawy bezpieczeństwa ludności.  Wśród działań, które są spójne z opisywanym projektem wskazać należy poprawę bezpieczeństwa ludności poprzez zapobieganie i zwalczanie zagrożeń naturalnych i cywilizacyjnych w obszarze wyposażenia służb ratowniczych w specjalistyczny sprzęt. (s. 147)
4. Programem Operacyjnym Infrastruktura i Środowisko 2014 - 2020, Oś priorytetowa IX Wzmocnienie strategicznej infrastruktury ochrony zdrowia, Działanie 9.1. Infrastruktura ratownictwa medycznego. Niniejsza inwestycja wpisuje się w cel główny działania jakim jest poprawa funkcjonowania systemu ratownictwa medycznego. (s. 181)
5. Projekt jest zgodny z Wojewódzkim Planem Działania Systemu Państwowego Ratownictwa Medycznego dla Województwa Podkarpackiego. W dniu18 listopada 2015 roku aneksem nr 8 podpisanym Wojewodę Podkarpackiego został zatwierdzony plan budowy SOR w Jarosławiu. W dniu 18 stycznia aneks nr 8 został zatwierdzony przrz Ministra Zdrowia. Aneks nr 8 obejmuje zakres budowy SOR w Jarosławiu zgodny z niniejszym projektem.
Mając na uwadze powyższe, realizacja niniejszego przedsięwzięcia spójna jest z dokumentami strategicznymi kraju oraz regionu. Budowa SOR oraz lądowiska pozwoli na usprawnienie systemu ratownictwa w województwie podkarpackim, co przełoży się na zintegrowanie systemu ratownictwa także w skali kraju.</t>
  </si>
  <si>
    <t>Niniejsza inwestycja zapewni zabezpieczenie ludności w obszarze ratownictwa medycznego. Przewidziane do realizacji zadania będą miały odzwierciedlenie  w zwiększeniu skuteczności i efektywności świadczonych usług w obszarze Szpitalnego Oddziału Ratunkowego. Są to m.in. zwiększenie liczby przyjmowanych pacjentów nawet dwu-trzykrotnie w porównaniu do obecnie przyjmowanych na Izbie Przyjęć; skrócenie czasu transportu pacjenta do specjalistycznego oddziału ratunkowego (lokalizacja, jak również budowa lądowiska);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Realizacja przedmiotowego Projektu jest także uzasadniona z punktu widzenia efektywności kosztowej. Wybrany wariant charakteryzuje się najkorzystniejszą efektywność kosztową przypadającą na jednego pacjenta i jednocześnie posiada większą funkcjonalność, która przełoży się na wyższą jakość świadczonych usług. Dla przedmiotowego projektu były rozpatrywane warianty inwestycyjne oraz przeprowadzona analiza DGC. Na jej podstawie przyjęto najkorzystniejszy waroant inwestycyjny, zarówno pod względem efektywności kosztowej jak i zabezpieczenia świadczeń usług medycznych dla pacjentów. W tym wariancie przyjęto realizację następujących działań inwestycyjnych: 1. Budowa SOR. 2. Budowa lądowiska. 3. Dostawa sprzętu medycznego.</t>
  </si>
  <si>
    <t xml:space="preserve">Celem projektu jest wypełnienie luki w dostępie do infrastruktury ratownictwa medycznego oraz zwiększenie efektywności ratownictwa medycznego poprzez utworzenie SOR wraz z niezbędnym wyposażeniem i budowę lądowiska w COM w Jarosławiu </t>
  </si>
  <si>
    <t>Realizacja niniejszej inwestycji jest adekwatna do potrzeb w zakresie Państwowego Ratownictwa Medycznego. Jest zgodna z planem utworzenia w strukturach wnioskodawcy Szpitalnego Oddziału Ratunkowego zgodnie z planem Wojewódzkiej Rady ds. Potrzeb Zdrowotnych. Potwierdzeniem dla realizacji przedsięwzięcia jest brak wystarczającej liczby SOR na terenie województwa podkarpackiego pod wzgledem liczebności populacji oraz rozmieszczenia istniejących już SOR-ów. Obecnie, pomiedzy Rzeszowem a Przemyślem, nie funkcjonuje żaden oddział ratunkowy. Dzięki usytuowaniu w takiej lokalizacji możliwe będzie skrócenie czasu dotarcia do SOR pacjentów. Bliskość autostrady A4  jest czynnikiem sprzyjajacym lokalizacji SOR-u we wskazanym miejscu. Projekt jest zgodny z ogólnokrajową mapą potrzeb zdrowotnych dla ratownictwa medycznego dla województwa podkarpackiego. Planowany do utworzenia SOR wskazany jest w WPDDSPRM tekst jednolity z września 2017 roku str. nr 143.</t>
  </si>
  <si>
    <t>2019.03</t>
  </si>
  <si>
    <t>część przygotowawcza</t>
  </si>
  <si>
    <t xml:space="preserve">Dokumentacja techniczna, uzyskanie pozwoleń i decyzji administracyjnych, przeniesienie oddziałów szpitalnych (zakres rzeczowy, wykonany przez personel COM) </t>
  </si>
  <si>
    <t>część inwestycyjna</t>
  </si>
  <si>
    <t>zakup wyposażenia SOR</t>
  </si>
  <si>
    <t>Zakup wyposażenia szpitalnego oddziału ratunkowego</t>
  </si>
  <si>
    <t>promocja projektu</t>
  </si>
  <si>
    <t>tablice informacyjne i pamiątkowe</t>
  </si>
  <si>
    <t>6 - Utworzenie nowych SOR powstałych od podstaw lub na bazie istniejących izb przyjęć ze szczególnym uwzględnieniem stanowisk wstępnej intensywnej terapii (roboty budowlane, doposażenie)</t>
  </si>
  <si>
    <t>Niniejszy projekt zakłada utworzenie i wyposażenie szpitalnego oddziału ratunkowego przy Centrum Opieki Medycznej w Jarosławiu w celu podniesienia poziomu zabezpieczenia zdrowotnego społeczeństwa i usprawnienie systemu ratownictwa medycznego. Projekt zakłada również poprawę dostępności do świadczeń szpitalnych w tej części województwa podkarpackiego. Realizacja projektu przyczyni się do zapewnienia równego dostępu do świadczeń ratownictwa medycznego przez 24 godziny na dobę i 7 dni w tygodniu. 1. Opracowanie dokumentacji technicznej i aplikacyjnej.
2. Budowa SOR z łącznikiem – roboty budowlane i instalacyjne.
3. Budowa lądowiska - roboty budowlane.
4. Dostawa sprzętu medycznego.
5. Promocja projektu.</t>
  </si>
  <si>
    <t>2017.04</t>
  </si>
  <si>
    <t>Przygotowanie dokumentacji przetargowej, podpisanie umów z wykonawcami, roboty budowlane i instalacyjne SOR i budowa lądowiska dla śmigłówców</t>
  </si>
  <si>
    <t>POIiŚ.9.P.102</t>
  </si>
  <si>
    <t>** wskazano maksymalną wartość wkładu UE - ostateczna kwota będzie uzależniona od wysokości środków dostępnych w ramach działania 9.2</t>
  </si>
  <si>
    <t>KRYTERIA WYBORU PROJEKTÓW - Działanie 9.2 kryteria właściwe dla projektów dot. utworzenia  ośrodków leczenia niepłodności</t>
  </si>
  <si>
    <t>Ponadregionalność projektu (dot. projektów wybieranych w trybie konkursowym)</t>
  </si>
  <si>
    <r>
      <t xml:space="preserve">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 
</t>
    </r>
    <r>
      <rPr>
        <sz val="8"/>
        <color theme="1"/>
        <rFont val="Calibri"/>
        <family val="2"/>
        <charset val="238"/>
        <scheme val="minor"/>
      </rPr>
      <t>Kryterium nie dotyczy projektów w zakresie wsparcia baz Lotniczego Pogotowia Ratunkowego (roboty budowlane, doposażenie) oraz wyposażenia śmigłowców ratowniczych w sprzęt umożliwiający loty w trudnych warunkach atmosferycznych i w nocy składanych przez SP ZOZ LPR</t>
    </r>
    <r>
      <rPr>
        <sz val="10"/>
        <color theme="1"/>
        <rFont val="Calibri"/>
        <family val="2"/>
        <charset val="238"/>
        <scheme val="minor"/>
      </rPr>
      <t>.</t>
    </r>
  </si>
  <si>
    <r>
      <t xml:space="preserve">Kryteria premiują projekty, których realizatorzy uczestniczą w kształceniu przeddyplomowym lub podyplomowym kadr medycznych. 
</t>
    </r>
    <r>
      <rPr>
        <sz val="8"/>
        <color theme="1"/>
        <rFont val="Calibri"/>
        <family val="2"/>
        <charset val="238"/>
        <scheme val="minor"/>
      </rPr>
      <t>Kryterium nie dotyczy projektów w zakresie wsparcia baz Lotniczego Pogotowia Ratunkowego (roboty budowlane, doposażenie) oraz wyposażenia śmigłowców ratowniczych w sprzęt umożliwiający loty w trudnych warunkach atmosferycznych i w nocy składanych przez SP ZOZ LPR.</t>
    </r>
  </si>
  <si>
    <t>nd</t>
  </si>
  <si>
    <t xml:space="preserve">Rekomendacja nie została uwzględniona ze względu na specyfikę projektów/podmiotów.
Sposób organizacji SOR określony został w ustawie z dnia 8 września 2006 r. o Państwowym Ratownictwie Medycznym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</si>
  <si>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Rekomendacja nie została uwzględniona ze względu na specyfikę projektów/podmiotów.
Sposób organizacji szpitalnych oddziałów ratunkowych (SOR) określony został w ustawie z dnia 8 września 2006 r. o Państwowym Ratownictwie Medycznym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</si>
  <si>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 xml:space="preserve">Projekt o strategicznym znaczeniu dla społeczno-gospodarczego kraju. Wybór wnioskodawcy wynika z planowanego utworzenia w strukturze Wojewódzkiego Szpitala Zespolonego  w Kielcach centrum urazowego dla dzieci. Zgodnie z zapisami Szczegółowego Opisu Osi priorytetowych POIiŚ na lata 2014-2020 w ramach Działania 9.1 wnioskodawcami mogą być podmioty lecznicze udzielające świadczeń zdrowotnych w zakresie ratownictwa medycznego , w których zgodnie z Wojewódzkim Planem Działania Systemu Państwowe Ratownictwo Medyczne planowane jest utworzenie Centrum Urazowego dla dzieci. Dla typu projektów dotyczących utworzenia nowego CU przewidziano  pozakonkursowy tryb wyboru projektów. Wsparcie planowanych centrów urazowych wynika z zapisów dokumentu  Policy Paper dla ochrony zdrowia na lata 2014-2020. Wybór wnioskodawcy wynika z faktu planowania w jego strukturze Centrum Urazowego dla dzieci zgodnie z  WPDSPRM dla województwa świętokrzyskiego oraz ogólnokrajową Mapą Potrzeb zdrowotnych w zakresie ratownictwa medycznego. </t>
  </si>
  <si>
    <t>Wojewódzki Szpital Zespolony w Kielcach jest ważnym ośrodkiem medycznym , edukacyjnym i badawczym. Szpital jest jednostką wieloprofilową obsługująca zarówno dorosłych jak i dzieci z obszaru świetokrzyskiego i sąsiednich województw , a także całego kraju. Szpital zapewnia kompleksowość usług. Placówka dysponuje pełnym spektrum możliwosci diagnostycznych i rehabilitacyjnych. Wsparcie tworzenia nowych centrów urazowych w ramach działań finansowanych ze środków europejskich przewiduje dokument Policy paper dla ochrony zdrowia na lata 2014-2020.Projekt spełnia wymagania określone w Szczegółowym opisie osi priorytetowych Programu Operacyjnego Infrastruktura i Środowisko 2014-2020,przewidziane dla działania 9.1. Infrastruktura Ratownictwa Medycznego.
Inwestycja wykazuje zgodność z celem 7 Strategii Sprawne Państwo 2020 - "Zapewnienie wysokiego poziomu bezpieczeństwa i porządku publicznego", gdzie w ramach poprawy funkcjonowania systemu Państwowego Ratownictwa Medycznego przewiduje się działania związane z tworzeniem centrów urazowych dla dzieci, Strategią Rozwoju Kraju 2020 - inwestycja wykazuje spójność z celem I.3. Wzmocnienie warunków sprzyjających realizacji indywidualnych potrzeb i aktywności obywatela (I.3.3.) Zwiększenie bezpieczeństwa obywatela, gdzie podkreślono szczególne znaczenie właściwego funkcjonowania systemu Państwowe Ratownictwo Medyczne,
Strategią rozwoju kapitału ludzkiego 2020 - W ramach celu szczegółowego 4: Poprawa zdrowia obywateli oraz efektywności systemu opieki zdrowotnej przewiduje się ograniczenie śmiertelności z przyczyn zewnętrznych, w szczególności wynikających z wypadków komunikacyjnych i urazów, Strategią Rozwoju  Województwa Świętokrzyskiego do 2020 r.</t>
  </si>
  <si>
    <t xml:space="preserve">Zgodnie z Mapą potrzeb zdrowotnych dla województwa świętokrzyskiego Wojewódzki Szpital Zespolony w Kielcach - Świętokrzyskie Centrum Pediatrii jako jeden z 2 oddziałów pediatrycznych w województwie zabezpiecza potrzeby na poziomie ponadregionalnym (ponad 15% pacjentów spoza województwa), w związku z czym budowa Centrum Urazowego dla dzieci jest uzasadniona i wpisuje się w Mapę potrzeb zdrowotnych dla województwa świętokrzyskiego. Ponadto w województwie świętokrzyskim nie ma tego typu placówki. Projekt został wpisany do Wojewódzkiego Planu Działania Systemu Państwowe Ratownictwo Medycznego na stronie 42 w wersji z dnia 29.05.2017 r., który został zatwierdzony przez Ministra Zdrowia. W województwie świętokrzyskim brakuje wysokospecjalistycznych ośrodków o najwyższym poziomie referencyjności, które kompleksowo i w jednym miejscu udzielałyby świadczeń zdrowotnych najbardziej poszkodowanym dzieciom. Urazy są najczęstszą przyczyną zgonów w tej grupie wiekowej, przy czym około połowa z nich to efekt wypadków komunikacyjnych. Co roku wiele dzieci potrzebuje pilnej i specjalistycznej pomocy na skutek wypadków przy pracach rolniczych. </t>
  </si>
  <si>
    <t xml:space="preserve">W ramach projektu zostanie przeprowadzona modernizacja i adaptacja pomieszczeń Kliniki Ginekologii i Położnictwa  wraz z przygotowaniem pracowni andrologicznej oraz zakupiona specjalistyczna aparatura diagnostyczna, wysokiej
klasy sprzęt medyczny.  Projekt obejmuję realizację zadań w ramach  Programu kompleksowej ochrony zdrowia prokreacyjnego w Polsce w latach  2016-2020 oraz  Programu Operacyjnego Infrastruktura i Środowisko. Wydatki na potrzeby diagnozowania/leczenia mężczyzn są niekwalifikowalne oraz  infrastruktura będzie służyła wszystkim pacjentkom, nie tylko tym z problemem braku możliwości zajścia w ciążę.  Z uwagi na finansowanie Projektu  z róźnych źródeł finansowych  wydzielono zadania :                                                                                                                                                              1.Doposażenie w sprzęt medyczny. 
2.Modernizacja i adaptacja pomieszczeń Kliniki. 
3.Zakup aparatury medycznej.   </t>
  </si>
  <si>
    <t xml:space="preserve">Działanie objęte wsparciem w ramach projektu wpisują się w Mapę potrzeb zdrowotnych w zakresie ciąży, porodu i połogu oraz opieki nad nowowrodkiem dla województwa podkarpackiego. Województwo podkarpackie zamieszkuje ponad 2 mln mieszkańców, co stanowi ok. 5,5 proc. ludności kraju. Jest to dziewiąte pod względem liczby ludności województwo w Polsce. Populacja województwa podkarpackiego jest młodsza niż populacja Polski. W 2014 r. w województwie podkarpackim urodziło się prawie 20 tys. dzieci, a ogólny współczynnik płodności wyniósł blisko 38 dzieci na tysiąc kobiet w wieku rozrodczym. Jest to wynik o 2 dzieci na tysiąc kobiet niższy od wartości ogólnopolskiej, co może świadczyć o wyższym odsetku niepłodności na Podkarpaciu w porównaniu do średniej krajowej.   
Ze względu na brak wyspecjalizowanego ośrodka diagnostyki i leczenia niepłodności pacjentki zmuszone były do korzystania z placówek w innych województwach, często znacznie odległych od miejsca zamieszkania, co nierzadko wiązało się z dużymi kosztami finansowymi, a niejednokrotnie było przyczyną niepodejmowania diagnostyki/leczenia.
Zgodnie z zapisami w Mapie potrzeb zdrowotnych w zakresie lecznictwa szpitalnego dla województwa podkarpackiego liczba mieszkańców województwa podkarpackiego spadnie do 2029 r. o ponad 55 tys. osób, czyli o 2,6 procent W 2014 r. ogólny współczynnik płodności w województwie podkarpackim wyniósł 37,8 urodzenia na tysiąc kobiet w wieku rozrodczym, natomiast zgodnie z prognozą demograficzną należy oczekiwać jego spadku do 34,6 urodzeń w 2029 r. Równocześnie prognozuje się, że narodzi się o niecałe 4,3 tys. dzieci mniej, co oznacza spadek z blisko 20 tys. dzieci w roku 2014 do 15,7 tys. dzieci w 2029 r. W efekcie większej dostępności i poprawy jakości oraz rozszerzenia spektrum oferowanych procedur diagnostyczno-terapeutycznych (stworzenie referencyjnego ośrodka leczenia niepłodności oferującego kompleksową opiekę medyczną) ma szanse zmniejszyć się ilość niepłodnych par, wzrosnąć współczynnik płodnosci i zostać zahamowany niekorzystny trend demograficzny.
W efekcie większej dostępności i poprawy jakości oraz rozszerzenia spektrum oferowanych procedur diagnostyczno-terapeutycznych (stworzenie referencyjnego ośrodka leczenia niepłodności oferującego kompleksową opiekę medyczną) ma szanse zmniejszyć się ilość niepłodnych par, wzrosnąć współczynnik płodności i zostać zahamowany niekorzystny trend demograficzny.
</t>
  </si>
  <si>
    <t>Wsparcie baz Lotniczego Pogotowia Ratunkowego (roboty budowlane, doposażenie) - etap 2</t>
  </si>
  <si>
    <t>II kwartał 2019 r.</t>
  </si>
  <si>
    <t>POIiŚ.9.P.103</t>
  </si>
  <si>
    <t>Doposażenie ośrodka leczenia niepłodności w Uniwersyteckim Centrum Klinicznym w Gdańsku</t>
  </si>
  <si>
    <t>Uniwersyteckie Centrum Kliniczne, ul. Dębinki 7, 80-952 Gdańsk</t>
  </si>
  <si>
    <t>m. Gdańsk</t>
  </si>
  <si>
    <t>22 61</t>
  </si>
  <si>
    <t>Gmina:</t>
  </si>
  <si>
    <t>Wsparcie oddziałów oraz innych jednostek organizacyjnych szpitali ponadregionalnych udzielających świadczeń zdrowotnych stacjonarnych i całodobowych w zakresie położnictwa i ginekologii (roboty budowlane, doposażenie).
Wsparcie pracowni diagnostycznych oraz innych jednostek zajmujących się diagnostyką współpracujących z oddziałami oraz innymi jednostkami organizacyjnymi szpitali ponadregionalnych, udzielających świadczeń zdrowotnych stacjonarnych i całodobowych w zakresie położnictwa i ginekologii (roboty budowlane, doposażenie.)</t>
  </si>
  <si>
    <t xml:space="preserve">W dniu  29.08.2017r . zawarta została pomiędzy Skarbem Państwa - Ministrem Zdrowia a Wnioskodawcą umowa nr 17/4/2017/25/8160 na realizację zadania: Program kompleksowej ochrony zdrowia prokreacyjnego w Polsce w latach 2016-2020 w zakresie interwencji: Utworzenie sieci referencyjnych ośrodków leczenia niepłodności. 
Umowa zakłada realizację działań zaplanowanych w przyjętym w 2016 roku przez Ministra Zdrowia Programie Polityki Zdrowotnej: Program kompleksowej ochrony zdrowia prokreacyjnego w Polsce w latach 2016-2020.
Ujęcie projektu w trybie pozakonkursowym związane jest z realizacją działań ukierunkowanych na realizację celów publicznych, ogólnospołecznych w zakresie zwiększenia dostępności do wysokiej jakości świadczeń z zakresu diagnostyki i leczenia niepłodności dzięki stworzeniu w Uniwersyteckim Centrum Klinicznym w Gdańsku referencyjnego ośrodka leczenia niepłodności. 
Projekt stanowi zamierzenie o strategicznym znaczeniu dla społeczno-gospodarczego rozwoju kraju. Cele projektu zbieżne są z celami zaplanowanymi dla Programu:
- zmniejszenie liczby par dotkniętych niepłodnością
- utworzenie referencyjnego ośrodka leczenia niepłodności proponującego kompleksową opiekę medyczną parze w tym zakresie
- upowszechnienie stosowania rekomendacji dotyczących opieki nad parą z problemami z płodnością lub niepłodną
- zwiększenie wiedzy i świadomości, zarówno specjalistów jak i ogółu społeczeństwa, na temat zdrowia prokreacyjnego. 
Zastosowanie trybu pozakonkursowego do wyboru projektu możliwe jest zgodnie z zapisami art. 38 ust. 2 i 3 ustawy z dnia 11 lipca 2014 r. o zasadach realizacji programów w zakresie polityki spójności finansowanych w perspektywie finansowej 2014 -2020 oraz zgodnie z Umową Partnerstwa - Podrozdział 5.2.1.
</t>
  </si>
  <si>
    <t>Projekt jest zgodny z   Programem Kompleksowej Ochrony Zdrowia Prokreacyjnego w Polsce w latach 2016-2020. Podstawa prawna: Program polityki zdrowotnej ustanowiony na podstawie art. 48 ust. 1 ustawy z dnia 27 sierpnia 2004 r. o świadczeniach opieki zdrowotnej finansowych ze środków publicznych ( Dz. U. z 2016 r. poz. 1793, z późn. zm.). W dokumencie Policy Paper dla ochrony zdrowia na lata 2014-2020, cel B: Przeciwdziałanie negatywnym trendom demograficznym poprzez rozwój opieki nad matką i dzieckiem oraz osobami starszymi.   W dziale II Narodowego Programu Zdrowia (NPZ) został wskazany do zrealizowania cel operacyjny 6, mający na celu poprawę zdrowia prokreacyjnego. Obejmuje on zagadnienia pokwitania i przekwitania, płodności i niepłodności, planowania rodziny, zdrowia podczas ciąży, porodu i połogu, nowotworów narządów płciowych i piersi.                                                                                                 
Projekt jest również zgodny z: 1) Strategia rozwoju kraju 2020 - w ramach realizacji celu III 2. Zapewnienie dostępu i określonych standardów usług publicznych poprzez rozwój infrastruktury ochrony zdrowia.  2) Długookresowa strategia rozwoju kraju Polska 2030 - poprzez realizację celu głównego poprawa jakości życia Polaków, a także celu szczegółowego nr 6: Rozwój kapitału ludzkiego poprzez wzrost zatrudnienia i stworzenie workfare stałe - Kierunek interwencji - poprzez wdrożenie instrumentów podnoszących jakość świadczonych usług zdrowotnych i efektywność systemu opieki zdrowotnej 3) Szczegółowy opis  Osi Priorytetowych Programu Operacyjnego Infrastruktur i Środowisko poprzez realizację celu głównego: Wsparcie gospodarki efektywnie korzystającej z zasobów i przyjaznej środowisku oraz sprzyjającej spójności terytorialnej i społecznej, Działanie 9.2.Infrasturktura ponadregionalnych podmiotów leczniczych.  4) Strategia Rozwoju Kapitału Ludzkiego - projekt wpisuje się  w cel szczegółowy nr 4 Poprawa zdrowia obywateli oraz efektywności systemu opieki zdrowotnej. Projekt jest uwzględniony w Kontrakcie Terytorialnym oraz jest zgodny z dokumentami strategicznymi takimi jak: strategia rozwoju, strategia ZIT - dokumenty o których mowa w art. 36 ust. 1 rozporządzenia ogólnego, dokumenty wynikające z warunkowości ex-ante.</t>
  </si>
  <si>
    <t xml:space="preserve">Projekt zakłada zwiększenie skuteczności udzielanej pomocy w zakresie leczenia niepłodności oraz zwiększenie efektywności kosztowej, obniżenie kosztów związanych z obsługą pacjentów i innych ponoszonych w leczeniu niepłodności dzięki dokonanym w ramach projektu doposażeniom. Realizacja projektu wpłynie na poprawę efektywności finansowej podmiotu, jednocześnie przyczyniając się do ograniczenia kosztów systemu ochrony zdrowia.
Zwiększenie efektywości finansowej poprzez m.in. zmniejszenie kosztochłonności specjalistycznych usług i zwiększenie ilości udzielanych świadczeń. </t>
  </si>
  <si>
    <t xml:space="preserve">Projekt polega na zakupie sprzętu niezbędnego do utworzenia ośrodka leczenia niepłodności. Wydatki na potrzeby diagnozowania/leczenia mężczyzn są niekwalifikowalne. Infrastruktura wytworzona w ramach projektu  będzie służyła wszystkim pacjentkom, nie tylko tym z problemem braku możliwości zajścia w ciążę. W wyniku realizacji projektu poprawi się jakość leczenia oraz diagnostyki w zakresie zdrowia prokreacyjnego pary. Województwo pomorskie charakteryzuje się dobrym zapleczem położniczym. Brak jednak w regionie kompleksowej  opieki dla  kobiet planujących macierzyństwo i borykających się z problemem niepłodności. 
Już na etapie wstępnej oceny płodności liczba udzielonych porad wynosi 0,01 tys. (poradnia leczenia niepłodnosci - 2014r.). Szacunkowe dane wg różnych źródeł podają, że w m. Gdańsku problem niepłodności dotyka 7200 par (20-40 r.ż.).  Ponadto sprawne zaplecze w ramach onkologii oraz jeden z największych odsetków zachorowalności na nowotwory układu krwiotwórczego u osób młodych pozwoliłoby na wdrożenie, w ramach programu, procedur oceny i ochrony płodności u młodych osób leczonych onkologicznie. Rozwój technik operacyjnych, w tym laparoskopowych, oraz jeden z wyższych współcznynników wykorzystania stołu operacyjngo pozwoli na efektywne wykorzystanie sprzętu zakupionego z uzyskanwego dofinansowania. Ze względu na brak kompleksowej opieki nad parą planującą rodzinę, finansowanej z budżetu Państwa, realizacja projektu w sposób oczywisty poprawi dostęp oraz jakość   usług w sektorze medycznym na tym terenie.  </t>
  </si>
  <si>
    <t xml:space="preserve">Potrzeba realizacji Programu kompleksowej ochrony zdrowia prokreacyjnego wynika z: Ustawy z dnia 25 czerwca 2015 r. o leczeniu niepłodności ( Dz. U. poz 1087 oraz z 2016 r poz. 960) oraz z Ustawy z dnia 27 sierpnia 2004 r. o świadczeniach opieki zdrowotnej finansowanych ze środków publicznych, na podstawie której Minister Zdrowia może opracować, wdrożyć, realizować i finansować programy polityki zdrowotnej. Projekt jest  zgodny z Mapą potrzeb zdrowotnych w zakresie lecznictwa szpitalnego dla Polski (2.5.53 Oddział o charakterze położniczym i ginekologicznym). Działania objęte wsparciem w ramach projektu wpisują się w Mapę potrzeb zdrowotnych w zakresie ciąży, porodu i połogu oraz opieki nad noworodkiem dla województwa pomorskiego. Ponadto, projekt jest zgodny z MAPAMI POTRZEB ZDROWOTNYCH DLA WOJEWÓDZTWA POMORSKIM w zakresie: 
CHOROBY GRUCZOŁÓW WYDZIELANIA WEWNĘTRZNEGO, 
NIENOWOTWOROWE CHOROBY UKŁADU PŁCIOWEGO MĘŻCZYZN, 
CHOROBY UKŁADU MOCZOWO-PŁCIOWEGO (KOBIET), 
WRODZONE WADY ROZWOJOWE. Zgodnie z Mapami potrzeb wymienionymi wyżej Uniwersyteckie Centrum Kliniczne w Gdańsku pełni ważną rolę w niwelowaniu niekorzystnych trendów demograficznych. Do jednostki trafiają trudne przypadki, jednostka ma duże doświadczenie w diagnostyce i leczeniu niepłodności. Realizacja projektu wynika wprost z map potrzeb oraz odpowiada na problemy sygnalizowane w prognozach opisanych w przedmiotowych mapach. Ponadto, realizacja projektu wpisuje się w wymienione mapy i wychodzi na przeciw potrzebom   jakie obecnie występują w zakresie chorób związanych z niepłodnością, z niską ilością urodzeń dzieci.
                                                                                                                                     </t>
  </si>
  <si>
    <t>2017.07.</t>
  </si>
  <si>
    <t>2018.07.</t>
  </si>
  <si>
    <t xml:space="preserve">2018.01. </t>
  </si>
  <si>
    <t>Zadanie 1: wyposażenie niekwalifikowalne w ramach POIiŚ - Zakup sprzętu w ramach: Programu Polityki Zdrowotnej</t>
  </si>
  <si>
    <t xml:space="preserve">Zakup sprzętu w ramach programu polityki zdrowotnej - Klinika Ginekologii, Gin. Onkol. Endokryn. Gin. UCK- lab. andrologiczne   
</t>
  </si>
  <si>
    <t>Zadanie 2: wyposażenie kwalifikowlane w ramach POIŚ 9.2.</t>
  </si>
  <si>
    <t>Zakup sprzętu  Klinika Ginekologii, Gin. Onkol. Endokryn. Gin. UCK  - pracownia laparoskopowa i histeroskopowa oraz pracownia USG</t>
  </si>
  <si>
    <t>Zadanie 3: studium wykonalności i OCI</t>
  </si>
  <si>
    <t>przygotowanie studium wykonalności wraz z analizą kosztów korzyści</t>
  </si>
  <si>
    <t>Zadanie 4: koszty zarządzania</t>
  </si>
  <si>
    <t>wynagrodzenie zespołu projektowego: kierownik projektu, za-ca kierownika ds. rozliczeń, administracji i promocji, specjalista ds. pzp, specjalista ds. wyposażenia, specjalista ds. księgowości, specjalista ds. kadry-płace.</t>
  </si>
  <si>
    <t>Zadanie 5: informacja i promocja</t>
  </si>
  <si>
    <t>MATERIAŁY PROMOCYJNE: projekty graficzne materiałów promocyjnych, tablica pamiątkowa, ulotki, naklejki, ogłoszenie prasowe, tablica pamiątkowa</t>
  </si>
  <si>
    <t>POIiŚ.9.P.99, POIiŚ.9.P.100, POIiŚ.9.P.103</t>
  </si>
  <si>
    <t>POIiŚ.9.P.99, POIiŚ.9.P.100, POIiŚ.9.P.101, POIiŚ.9.P.103</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</si>
  <si>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Brak kryterium premiującego projekty, które zakładają działania ukierunkowane na przeniesienie świadczeń opieki zdrowotnej z poziomu lecznictwa szpitalnego na rzecz POZ i AOS wynika z charakteru CU, które jako unikalne w skali kraju wydzielone funkcjonalnie części szpitala współpracujące z jednostkami systemu Państwowe Ratownictwo Medyczne wpisane do Wojewódzkich Planów Działania Systemu Państwowe Ratownictwo Medyczne posiadają infrastrukturę oraz potencjał kadrowy do udzielania pomocy pacjentom urazowym. Przeniesienie świadczeń opieki zdrowotnej udzielanych w CU z poziomu lecznictwa szpitalnego na rzecz POZ i AOS jest niemożliwe z uwagi na zdefiniowane w ww. aktach prawnych wymogi niezbędne podczas udzielania przedmiotowych świadczeń.</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</si>
  <si>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CU udzielają pomocy ww. pacjentom niezależnie od realizacji działań konsolidacyjnych lub podjęcia inych form współpracy z podmiotami udzielajacymi świadczeń opieki zdrowotnej.</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</si>
  <si>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CU lokalizowane są w wysokowyspecjalizowanych jednostkach, samo wpisanie danego CU do WPDSPRM następuje po spełnieniu niezbędnych wymogów, co dowodzi że podmiot jest właściwie zorganizowany do realizacji zadań CU. Prowadzenie gruntownych działań restrukturyzacyjnych w podmiotach w których zlokalizowane są CU mogłyby spowodować czasowe wyłaczenie jednostek z funkcjonowania co  byłoby niekorzystne z punktu widzenia realizacji zadań  jakim jest udzielanie pomocy w stanie nagłego zagrożenia zdrowia lub życia. W związku z powyższym wydaje się nieuzasadnione stosowanie kryterium premiującego projekty realizowane przez podmioty posiadające zatwierdzony przez podmiot tworzący program restrukturyzacji, zawierający działania prowadzące do poprawy ich efektywności – dotyczy szpitali.</t>
  </si>
  <si>
    <t xml:space="preserve">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Brak kryterium premiującego projekty  przyczyniające się do zwiększenia jakości lub dostępności do diagnozy i terapii pacjentów w warunkach ambulatoryjnych, wynika z charakteru przedmiotowego typu projektu. </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</si>
  <si>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Brak kryterium oceniającego projekty pod kątem  niezakładania zwiększenia liczby łóżek szpitalnych wynika z charakteru CU.</t>
  </si>
  <si>
    <t>2018.09</t>
  </si>
  <si>
    <t>Lądowisko dla śmigłowców LPR w Szpitalu Powiatowym w Drezdenku</t>
  </si>
  <si>
    <t xml:space="preserve">FISZKA PROJEKU POZAKONKURSOWEGO </t>
  </si>
  <si>
    <t xml:space="preserve">Przebudowa Izby Przyjęć w Szpitalu Powiatowym w Sokołowie Podlaskim na potrzeby SOR      
</t>
  </si>
  <si>
    <t xml:space="preserve">Samodzielny Publiczny Zakład Opieki Zdrowotnej w Sokołowie Podlaskim, ul. Ks. Bosko 5,                           08 -300 Sokołów Podlaski  
</t>
  </si>
  <si>
    <t>sokołowski</t>
  </si>
  <si>
    <t>Mazowsze</t>
  </si>
  <si>
    <t>Ogólnopolski</t>
  </si>
  <si>
    <t>9.1 Infrastuktura ratownictwa medycznego</t>
  </si>
  <si>
    <t>Michał Rynkiewicz, Departament Funduszy Europejskich i e-Zdrowia, specjalista, 
tel. 22 53 00 175, e-mail: m.rynkiewicz@mz.gov.pl
Małgorzata Iwanicka-Michałowicz,  DepartamentFunduszy Europejskich i e-Zdrowia, naczelnik, 
tel. 22 53 00 396, e-mail: m.iwanicka@mz.gov.pl</t>
  </si>
  <si>
    <t xml:space="preserve">Utworzenie nowych szpitalnych oddziałow ratunkowych powstałych od podstaw lub na bazie istniejacych izb przyjęć ze szczególnym uwzglednieniem stanowisk wstępnej intensywnej terapii(roboty budowlane, doposażenie). W przypadku, kiedy w celu osiagniecia pelnej funkcjonalności SOR niezbedne jest przeprowadzenie prac w zakresie budowy/remontucalodobowego lądowiska lub lotniska dla śmigłowców, prace te muszą zostać ujęte w zakresie rzeczowym projektu dotyczącego utworzenia SOR. Dotyczy SOR wpisanych do WPDSPRM jako planowane.       
</t>
  </si>
  <si>
    <t xml:space="preserve">SP ZOZ w Sokołowie Podlaskim nie posiada SOR. Jest jedynym szpitalem w regionie, do którego przywożeni są pacjenci w stanie bezpośredniego zagrożenia życia. SOR umożliwi udzielenie specjalistycznej pomocy medycznej w nagłych przypadkach. W Planie Działania Systemu Państwowe Ratownictwo Medyczne dla Województwa Mazowieckiego ujęte jest utworzenie SOR w Szpitalu Powiatowym w Sokołowie Podlaskim. W czerwcu 2013 roku Wojewoda Mazowiecki wskazał SP ZOZ w Sokołowie Podlaskimw jako jednostkę gdzie może być utworzony szpitalny oddział ratunkowy (pismo WZ-IV.6310.77.2013.MM). Dodatkowo w pismie WZ-IV.6310.66.2015.EJ z dnia 11 sierpnia ten fakt potwierdził. Szpital posiada kompletną dokumentację budowlaną na przebudowę istniejącej Izby Przyjęć na SOR oraz pozwolenie na budowę, decyzja nr 459/2016 z dnia 14.11.2016 r.        
</t>
  </si>
  <si>
    <t xml:space="preserve">Realizacja projektu wpisuje się w cele następujacych dokumentów strategicznych:
Krajowe Ramy Strategiczne. Policy Paper dla ochrony zdrowia 2014-2020;
Strategia Sprawne Państwo 2020
Strategia Rozwoju Kraju 2020"       
</t>
  </si>
  <si>
    <t xml:space="preserve">Z uwagi na fakt, że projekt realizowany jest w oparciu istniejące pomieszczenia Izby przyjęć i nie zakłada budowy lądowiska dla śmigłowców (budowana jest nowa baza LPR na terenie Sokołowa Podlaskiego jako zadanie powiatu), projekt może być zrealizowany relatywnie niskimi nakładami finansowymi. Dla Beneficjeta projekt będzie generował większe przychody, co będzie miało pozytywny wpływ na płynność finansową.       
</t>
  </si>
  <si>
    <t xml:space="preserve">Zwiększenie dostępności oraz skuteczności udzielania świadczeń ratowniczyc.                                                                   Wykonanie pełnej diagnostyki i rozpoczęcie specjalistycznego leczenia szpitalnego do jednej godziny tzw. "złotej godziny" </t>
  </si>
  <si>
    <t xml:space="preserve">Realizacja projektu sprowadza się do przebudowy istniejących pomieszczeń Izby Przyjeć, wykonaniu robót istalacyjnych, wybudowaniu podjazdu dla karetek zgodnie z posiadanym projektem budowlanym, zakupie  aparatury medycznej  i niezbędnego wyposażenia.  
</t>
  </si>
  <si>
    <r>
      <t>Projekt jest zgodny z ogólnokrajową mapą potrzeb w zakresie ratownictwa medycznego. (</t>
    </r>
    <r>
      <rPr>
        <b/>
        <i/>
        <sz val="10"/>
        <rFont val="Calibri"/>
        <family val="2"/>
        <charset val="238"/>
        <scheme val="minor"/>
      </rPr>
      <t xml:space="preserve">SOR w Sokołowie Podlaskim jest ujęty w Planie Działań Systemu Ratownictwo Medyczne dla województwa mazowieckiego tekst jednolity marzec 2017, str.68). </t>
    </r>
    <r>
      <rPr>
        <i/>
        <sz val="10"/>
        <rFont val="Calibri"/>
        <family val="2"/>
        <charset val="238"/>
        <scheme val="minor"/>
      </rPr>
      <t xml:space="preserve"> Jest spójny z nowo utworzoną w Sokołowie Podlaskim Bazą Lotniczego Pogotowia Ratunkowego.       
</t>
    </r>
  </si>
  <si>
    <t>2020.12</t>
  </si>
  <si>
    <t>Prace budowlano - instalacyjne</t>
  </si>
  <si>
    <t xml:space="preserve">przebudowa pomieszczeń Izby Przyjęć na SOR; utworzenie obszaru segregacji-resuscytacji na 2 łóżka, obszaru obserwacji na 4 łóżka i OIT w obszarze SOR na 1 łóżko                                                                                  </t>
  </si>
  <si>
    <t xml:space="preserve">wykonanie robót instalacyjnych, budowa podjazdu dla karetek     
</t>
  </si>
  <si>
    <t xml:space="preserve">dokumentacja budowlana, nadzór budowlany (1,5% wartosci robót)   
</t>
  </si>
  <si>
    <t xml:space="preserve">Zakup aparatury medycznej i wyposażenia 
</t>
  </si>
  <si>
    <t xml:space="preserve">zakup aparatury medycznej i wyposażenia     
</t>
  </si>
  <si>
    <t>Promocja</t>
  </si>
  <si>
    <t>działania promocyjne - wykonanie tablicy informacyjnej i pamiątkowej, informacja na stronie internetowej, informacja w prasie lokalnej</t>
  </si>
  <si>
    <t>Studium wykonalności</t>
  </si>
  <si>
    <t>opracowanie studium wykonalności</t>
  </si>
  <si>
    <t>Koordynacja realizacji projektu - zarządzanie projektem</t>
  </si>
  <si>
    <t>koordynowanie realizacji projektu (wynagrodzenia członków zespołu projektowego)</t>
  </si>
  <si>
    <t>POIiŚ.9.P.105</t>
  </si>
  <si>
    <t xml:space="preserve">Przebudowa Izby Przyjęć w Szpitalu Powiatowym w Sokołowie Podlaskim na potrzeby SOR   </t>
  </si>
  <si>
    <t>POIiŚ.9.P.97, POIiŚ.9.P.98, POIiŚ.9.P.99, POIiŚ.9.P.100, POIiŚ.9.P.101, POIiŚ.9.P.102, POIiŚ.9.P.103, POIiŚ.9.P.105</t>
  </si>
  <si>
    <t>POIiŚ.9.P.97, POIiŚ.9.P.98, POIiŚ.9.P.102, POIiŚ.9.P.105</t>
  </si>
  <si>
    <t>POIiŚ.9.P.102, POIiŚ.9.P.105</t>
  </si>
  <si>
    <t>utworzenie nowgo SOR w województwie świętokrzyskim</t>
  </si>
  <si>
    <t>utworzenie ośrodka leczenia niepłodności</t>
  </si>
  <si>
    <t>15 - Wsparcie ponadregionalnych podmiotów leczniczych udzielających świadczeń zdrowotnych stacjonarnych i całodobowych w zakresie ginekologii, położnictwa, neonatologii, pediatrii oraz innych oddziałów zajmujących się leczeniem dzieci (roboty budowlane, doposażenie) [C]</t>
  </si>
  <si>
    <t>mapa potrzeb zdrowotnych w zakresie lecznictwa szpitalnego</t>
  </si>
  <si>
    <t xml:space="preserve">Anna Goławska, zastępca dyrektora  Departament Funduszy Europejskich i e-Zdrowia 
tel. 22 53 00 269, e-mail: a.golawska@mz.gov.pl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</si>
</sst>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0_ ;\-#,##0.00\ "/>
    <numFmt numFmtId="165" formatCode="yyyy\-mm\-dd"/>
    <numFmt numFmtId="166" formatCode="_-* #,##0.00,_z_ł_-;\-* #,##0.00,_z_ł_-;_-* \-??\ _z_ł_-;_-@_-"/>
    <numFmt numFmtId="167" formatCode="_-* #,##0.0000\ _z_ł_-;\-* #,##0.0000\ _z_ł_-;_-* &quot;-&quot;??\ _z_ł_-;_-@_-"/>
    <numFmt numFmtId="168" formatCode="_-* #,##0\ _z_ł_-;\-* #,##0\ _z_ł_-;_-* &quot;-&quot;??\ _z_ł_-;_-@_-"/>
  </numFmts>
  <fonts count="50"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i/>
      <sz val="8"/>
      <name val="Calibri"/>
      <family val="2"/>
      <charset val="238"/>
      <scheme val="minor"/>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i/>
      <sz val="10"/>
      <name val="Calibri"/>
      <family val="2"/>
      <charset val="238"/>
      <scheme val="minor"/>
    </font>
    <font>
      <sz val="9"/>
      <name val="Calibri"/>
      <family val="2"/>
      <charset val="238"/>
      <scheme val="minor"/>
    </font>
    <font>
      <sz val="10"/>
      <color rgb="FFFF0000"/>
      <name val="Calibri"/>
      <family val="2"/>
      <charset val="238"/>
      <scheme val="minor"/>
    </font>
    <font>
      <sz val="11"/>
      <color rgb="FF000000"/>
      <name val="Calibri"/>
      <family val="2"/>
      <charset val="238"/>
    </font>
    <font>
      <sz val="7"/>
      <color theme="1"/>
      <name val="Calibri"/>
      <family val="2"/>
      <charset val="238"/>
    </font>
    <font>
      <sz val="9"/>
      <color indexed="81"/>
      <name val="Tahoma"/>
      <family val="2"/>
      <charset val="238"/>
    </font>
    <font>
      <b/>
      <sz val="9"/>
      <color indexed="81"/>
      <name val="Tahoma"/>
      <family val="2"/>
      <charset val="238"/>
    </font>
    <font>
      <sz val="9"/>
      <color theme="1"/>
      <name val="Calibri"/>
      <family val="2"/>
      <charset val="238"/>
      <scheme val="minor"/>
    </font>
    <font>
      <i/>
      <sz val="9"/>
      <color theme="1"/>
      <name val="Calibri"/>
      <family val="2"/>
      <charset val="238"/>
      <scheme val="minor"/>
    </font>
    <font>
      <i/>
      <sz val="8"/>
      <color theme="1"/>
      <name val="Calibri"/>
      <family val="2"/>
      <charset val="238"/>
      <scheme val="minor"/>
    </font>
    <font>
      <sz val="10"/>
      <color theme="0"/>
      <name val="Calibri"/>
      <family val="2"/>
      <charset val="238"/>
      <scheme val="minor"/>
    </font>
    <font>
      <sz val="10"/>
      <name val="Calibri"/>
      <family val="2"/>
      <charset val="238"/>
    </font>
    <font>
      <sz val="8"/>
      <name val="Calibri"/>
      <family val="2"/>
      <charset val="238"/>
    </font>
    <font>
      <i/>
      <sz val="10"/>
      <name val="Calibri"/>
      <family val="2"/>
      <charset val="238"/>
    </font>
    <font>
      <sz val="8"/>
      <name val="Calibri"/>
      <family val="2"/>
      <charset val="238"/>
      <scheme val="minor"/>
    </font>
    <font>
      <sz val="9"/>
      <name val="Arial"/>
      <family val="2"/>
      <charset val="238"/>
    </font>
    <font>
      <i/>
      <sz val="9"/>
      <name val="Calibri"/>
      <family val="2"/>
      <charset val="238"/>
      <scheme val="minor"/>
    </font>
    <font>
      <b/>
      <sz val="10"/>
      <name val="Calibri"/>
      <family val="2"/>
      <charset val="238"/>
      <scheme val="minor"/>
    </font>
    <font>
      <b/>
      <i/>
      <u/>
      <sz val="8"/>
      <name val="Calibri"/>
      <family val="2"/>
      <charset val="238"/>
      <scheme val="minor"/>
    </font>
    <font>
      <u/>
      <sz val="10"/>
      <name val="Calibri"/>
      <family val="2"/>
      <charset val="238"/>
      <scheme val="minor"/>
    </font>
    <font>
      <sz val="10"/>
      <color rgb="FF000000"/>
      <name val="Calibri"/>
      <family val="2"/>
      <charset val="238"/>
    </font>
    <font>
      <sz val="9"/>
      <color rgb="FF000000"/>
      <name val="Arial"/>
      <family val="2"/>
      <charset val="238"/>
    </font>
    <font>
      <i/>
      <sz val="10"/>
      <color rgb="FF000000"/>
      <name val="Calibri"/>
      <family val="2"/>
      <charset val="238"/>
    </font>
    <font>
      <sz val="8"/>
      <color rgb="FF000000"/>
      <name val="Calibri"/>
      <family val="2"/>
      <charset val="238"/>
    </font>
    <font>
      <b/>
      <sz val="10"/>
      <color rgb="FF000000"/>
      <name val="Calibri"/>
      <family val="2"/>
      <charset val="238"/>
    </font>
    <font>
      <sz val="9"/>
      <color rgb="FF000000"/>
      <name val="Calibri"/>
      <family val="2"/>
      <charset val="238"/>
    </font>
    <font>
      <b/>
      <sz val="11"/>
      <color rgb="FFFFFFFF"/>
      <name val="Calibri"/>
      <family val="2"/>
      <charset val="238"/>
    </font>
    <font>
      <b/>
      <i/>
      <sz val="10"/>
      <name val="Calibri"/>
      <family val="2"/>
      <charset val="238"/>
      <scheme val="minor"/>
    </font>
  </fonts>
  <fills count="27">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CC99"/>
        <bgColor rgb="FFFFCC99"/>
      </patternFill>
    </fill>
    <fill>
      <patternFill patternType="solid">
        <fgColor rgb="FFFF9900"/>
        <bgColor rgb="FFFF9900"/>
      </patternFill>
    </fill>
    <fill>
      <patternFill patternType="solid">
        <fgColor rgb="FFFFFFFF"/>
        <bgColor rgb="FFFFFFFF"/>
      </patternFill>
    </fill>
    <fill>
      <patternFill patternType="solid">
        <fgColor rgb="FFF2DCDB"/>
        <bgColor rgb="FFF2DCDB"/>
      </patternFill>
    </fill>
    <fill>
      <patternFill patternType="solid">
        <fgColor rgb="FFFF6600"/>
        <bgColor rgb="FFFF6600"/>
      </patternFill>
    </fill>
    <fill>
      <patternFill patternType="solid">
        <fgColor theme="6" tint="0.79998168889431442"/>
        <bgColor indexed="65"/>
      </patternFill>
    </fill>
  </fills>
  <borders count="8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rgb="FF959595"/>
      </left>
      <right/>
      <top style="thin">
        <color rgb="FF959595"/>
      </top>
      <bottom style="thin">
        <color rgb="FF959595"/>
      </bottom>
      <diagonal/>
    </border>
    <border>
      <left style="thin">
        <color rgb="FF959595"/>
      </left>
      <right style="thin">
        <color rgb="FF959595"/>
      </right>
      <top style="thin">
        <color rgb="FF959595"/>
      </top>
      <bottom style="thin">
        <color rgb="FF959595"/>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s>
  <cellStyleXfs count="115">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43" fontId="7"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43" fontId="10"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43"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9" fillId="0" borderId="0"/>
    <xf numFmtId="9" fontId="20" fillId="0" borderId="0" applyBorder="0" applyProtection="0"/>
    <xf numFmtId="0" fontId="9" fillId="14" borderId="0" applyBorder="0" applyProtection="0"/>
    <xf numFmtId="9" fontId="10" fillId="0" borderId="0" applyFont="0" applyFill="0" applyBorder="0" applyAlignment="0" applyProtection="0"/>
    <xf numFmtId="166" fontId="8" fillId="0" borderId="0" applyBorder="0" applyProtection="0"/>
    <xf numFmtId="0" fontId="25" fillId="15" borderId="0" applyBorder="0" applyProtection="0"/>
    <xf numFmtId="43" fontId="1" fillId="0" borderId="0" applyFont="0" applyFill="0" applyBorder="0" applyAlignment="0" applyProtection="0"/>
    <xf numFmtId="0" fontId="9" fillId="0" borderId="0"/>
    <xf numFmtId="0" fontId="25" fillId="0" borderId="0"/>
    <xf numFmtId="0" fontId="25" fillId="24" borderId="0" applyNumberFormat="0" applyFont="0" applyBorder="0" applyProtection="0"/>
    <xf numFmtId="9" fontId="25" fillId="0" borderId="0" applyFont="0" applyBorder="0" applyProtection="0"/>
    <xf numFmtId="0" fontId="1" fillId="26" borderId="0" applyNumberFormat="0" applyBorder="0" applyAlignment="0" applyProtection="0"/>
  </cellStyleXfs>
  <cellXfs count="777">
    <xf numFmtId="0" fontId="0" fillId="0" borderId="0" xfId="0"/>
    <xf numFmtId="0" fontId="2" fillId="0" borderId="0" xfId="0" applyFont="1"/>
    <xf numFmtId="0" fontId="2" fillId="0" borderId="0" xfId="0" applyFont="1" applyFill="1"/>
    <xf numFmtId="0" fontId="2" fillId="0" borderId="0"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0" fontId="12" fillId="7" borderId="4" xfId="0" applyFont="1" applyFill="1" applyBorder="1" applyAlignment="1">
      <alignment horizontal="center" vertical="center"/>
    </xf>
    <xf numFmtId="0" fontId="13" fillId="0" borderId="4" xfId="1" applyFont="1" applyBorder="1" applyAlignment="1">
      <alignment horizontal="center" vertical="center" wrapText="1"/>
    </xf>
    <xf numFmtId="0" fontId="1" fillId="0" borderId="0" xfId="1"/>
    <xf numFmtId="0" fontId="13" fillId="0" borderId="4" xfId="0" applyFont="1" applyBorder="1" applyAlignment="1">
      <alignment horizontal="center" vertical="center" wrapText="1"/>
    </xf>
    <xf numFmtId="4" fontId="13" fillId="0" borderId="4" xfId="0" applyNumberFormat="1" applyFont="1" applyBorder="1" applyAlignment="1">
      <alignment horizontal="right" vertical="center" wrapText="1"/>
    </xf>
    <xf numFmtId="165" fontId="13" fillId="0" borderId="4" xfId="0" applyNumberFormat="1" applyFont="1" applyBorder="1" applyAlignment="1">
      <alignment horizontal="center" vertical="center" wrapText="1"/>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0" borderId="15" xfId="0" applyFont="1" applyFill="1" applyBorder="1" applyAlignment="1">
      <alignment horizont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0" borderId="26"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0" borderId="4" xfId="0" applyFont="1" applyBorder="1" applyAlignment="1">
      <alignment horizontal="justify" vertical="center"/>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9" borderId="30" xfId="0" applyFont="1" applyFill="1" applyBorder="1" applyAlignment="1">
      <alignment horizontal="center"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0" fontId="2" fillId="0" borderId="4" xfId="0" applyFont="1" applyFill="1" applyBorder="1" applyAlignment="1">
      <alignment horizontal="center" vertical="center"/>
    </xf>
    <xf numFmtId="0" fontId="0" fillId="0" borderId="47" xfId="0" applyBorder="1" applyAlignment="1">
      <alignment horizontal="center" vertical="top" wrapText="1"/>
    </xf>
    <xf numFmtId="0" fontId="2" fillId="2" borderId="4" xfId="0" applyFont="1" applyFill="1" applyBorder="1" applyAlignment="1">
      <alignment horizontal="left" vertical="center" wrapText="1"/>
    </xf>
    <xf numFmtId="0" fontId="2" fillId="0" borderId="4" xfId="0" applyFont="1" applyBorder="1" applyAlignment="1">
      <alignment vertical="center"/>
    </xf>
    <xf numFmtId="0" fontId="2" fillId="2" borderId="4" xfId="0" applyFont="1" applyFill="1" applyBorder="1" applyAlignment="1">
      <alignment horizontal="center" vertical="center"/>
    </xf>
    <xf numFmtId="0" fontId="2" fillId="0" borderId="1" xfId="0" applyFont="1" applyFill="1" applyBorder="1" applyAlignment="1">
      <alignment horizontal="center" vertical="center" wrapText="1"/>
    </xf>
    <xf numFmtId="0" fontId="14" fillId="9" borderId="30"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4" fillId="9" borderId="30" xfId="0" applyFont="1" applyFill="1" applyBorder="1" applyAlignment="1">
      <alignment horizontal="center" vertical="center" wrapText="1"/>
    </xf>
    <xf numFmtId="0" fontId="13" fillId="0" borderId="47" xfId="0" applyFont="1" applyBorder="1" applyAlignment="1">
      <alignment horizontal="center" vertical="top" wrapText="1"/>
    </xf>
    <xf numFmtId="0" fontId="13" fillId="0" borderId="48" xfId="0" applyFont="1" applyBorder="1" applyAlignment="1">
      <alignment horizontal="center" vertical="top" wrapText="1"/>
    </xf>
    <xf numFmtId="165" fontId="13" fillId="0" borderId="47" xfId="0" applyNumberFormat="1" applyFont="1" applyBorder="1" applyAlignment="1">
      <alignment horizontal="left" vertical="top" wrapText="1"/>
    </xf>
    <xf numFmtId="4" fontId="13" fillId="0" borderId="47" xfId="0" applyNumberFormat="1" applyFont="1" applyBorder="1" applyAlignment="1">
      <alignment horizontal="right" vertical="top" wrapText="1"/>
    </xf>
    <xf numFmtId="0" fontId="5" fillId="0" borderId="0" xfId="1" applyFont="1"/>
    <xf numFmtId="2" fontId="24" fillId="0" borderId="0" xfId="1" applyNumberFormat="1" applyFont="1"/>
    <xf numFmtId="0" fontId="14" fillId="9" borderId="30" xfId="0" applyFont="1" applyFill="1" applyBorder="1" applyAlignment="1">
      <alignment horizontal="center" wrapText="1"/>
    </xf>
    <xf numFmtId="0" fontId="2" fillId="2" borderId="4" xfId="0" applyFont="1" applyFill="1" applyBorder="1" applyAlignment="1">
      <alignment vertical="center" wrapText="1"/>
    </xf>
    <xf numFmtId="0" fontId="12" fillId="7" borderId="4" xfId="0" applyFont="1" applyFill="1" applyBorder="1" applyAlignment="1">
      <alignment horizontal="center" vertical="center" wrapText="1"/>
    </xf>
    <xf numFmtId="0" fontId="0" fillId="0" borderId="0" xfId="1" applyFont="1"/>
    <xf numFmtId="0" fontId="26" fillId="0" borderId="47" xfId="0" applyFont="1" applyBorder="1" applyAlignment="1">
      <alignment horizontal="center" vertical="top" wrapText="1"/>
    </xf>
    <xf numFmtId="0" fontId="2" fillId="10" borderId="26" xfId="0" applyFont="1" applyFill="1" applyBorder="1" applyAlignment="1">
      <alignment wrapText="1"/>
    </xf>
    <xf numFmtId="0" fontId="2" fillId="10" borderId="18" xfId="0" applyFont="1" applyFill="1" applyBorder="1" applyAlignment="1">
      <alignment wrapText="1"/>
    </xf>
    <xf numFmtId="0" fontId="2" fillId="10" borderId="4" xfId="0" applyFont="1" applyFill="1" applyBorder="1" applyAlignment="1">
      <alignment horizontal="center"/>
    </xf>
    <xf numFmtId="0" fontId="2" fillId="0" borderId="4" xfId="0" applyFont="1" applyFill="1" applyBorder="1" applyAlignment="1">
      <alignment vertical="center" wrapText="1"/>
    </xf>
    <xf numFmtId="0" fontId="0" fillId="0" borderId="4" xfId="0" quotePrefix="1" applyBorder="1" applyAlignment="1">
      <alignment horizontal="center" vertical="center" wrapText="1"/>
    </xf>
    <xf numFmtId="0" fontId="2" fillId="10" borderId="22" xfId="0" applyFont="1" applyFill="1" applyBorder="1" applyAlignment="1">
      <alignment horizontal="center"/>
    </xf>
    <xf numFmtId="0" fontId="3" fillId="0" borderId="23" xfId="0" applyFont="1" applyFill="1" applyBorder="1" applyAlignment="1">
      <alignment horizontal="center" vertical="center" wrapText="1"/>
    </xf>
    <xf numFmtId="0" fontId="2" fillId="0" borderId="52" xfId="0" applyFont="1" applyFill="1" applyBorder="1" applyAlignment="1">
      <alignment horizontal="left" vertical="center" wrapText="1"/>
    </xf>
    <xf numFmtId="0" fontId="3" fillId="0" borderId="53" xfId="0" applyFont="1" applyFill="1" applyBorder="1" applyAlignment="1">
      <alignment horizontal="center" vertical="center" wrapText="1"/>
    </xf>
    <xf numFmtId="0" fontId="0" fillId="0" borderId="0" xfId="0" applyFill="1"/>
    <xf numFmtId="0" fontId="5"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0" borderId="4" xfId="0" applyFont="1" applyFill="1" applyBorder="1" applyAlignment="1">
      <alignment horizontal="center" wrapText="1"/>
    </xf>
    <xf numFmtId="0" fontId="2" fillId="0" borderId="4" xfId="0" applyFont="1" applyBorder="1" applyAlignment="1">
      <alignment wrapText="1"/>
    </xf>
    <xf numFmtId="0" fontId="2" fillId="0" borderId="4" xfId="0" applyFont="1" applyBorder="1" applyAlignment="1">
      <alignment horizontal="center" vertical="center" wrapText="1"/>
    </xf>
    <xf numFmtId="4" fontId="0" fillId="0" borderId="0" xfId="0" applyNumberFormat="1"/>
    <xf numFmtId="0" fontId="4" fillId="17" borderId="53" xfId="0" applyFont="1" applyFill="1" applyBorder="1" applyAlignment="1" applyProtection="1">
      <alignment horizontal="center" vertical="center" wrapText="1"/>
    </xf>
    <xf numFmtId="164" fontId="2" fillId="0" borderId="4" xfId="109" applyNumberFormat="1" applyFont="1" applyFill="1" applyBorder="1" applyAlignment="1">
      <alignment horizontal="center" vertical="center" wrapText="1"/>
    </xf>
    <xf numFmtId="167" fontId="0" fillId="0" borderId="0" xfId="0" applyNumberFormat="1"/>
    <xf numFmtId="43" fontId="0" fillId="0" borderId="0" xfId="0" applyNumberFormat="1"/>
    <xf numFmtId="0" fontId="2" fillId="0" borderId="4" xfId="0" applyFont="1" applyFill="1" applyBorder="1" applyAlignment="1">
      <alignment horizontal="center" vertical="center" wrapText="1"/>
    </xf>
    <xf numFmtId="0" fontId="14" fillId="9" borderId="30" xfId="0" applyFont="1" applyFill="1" applyBorder="1" applyAlignment="1">
      <alignment horizontal="center" wrapText="1"/>
    </xf>
    <xf numFmtId="0" fontId="2" fillId="10" borderId="13" xfId="0" applyFont="1" applyFill="1" applyBorder="1" applyAlignment="1">
      <alignment horizontal="center" wrapText="1"/>
    </xf>
    <xf numFmtId="0" fontId="2" fillId="2" borderId="4" xfId="0" applyFont="1" applyFill="1" applyBorder="1" applyAlignment="1">
      <alignment vertical="center" wrapText="1"/>
    </xf>
    <xf numFmtId="0" fontId="2" fillId="0" borderId="4" xfId="0" applyFont="1" applyBorder="1" applyAlignment="1">
      <alignment horizontal="center" vertical="center"/>
    </xf>
    <xf numFmtId="0" fontId="3" fillId="9" borderId="30" xfId="0" applyFont="1" applyFill="1" applyBorder="1" applyAlignment="1">
      <alignment horizontal="center" wrapText="1"/>
    </xf>
    <xf numFmtId="0" fontId="5" fillId="0" borderId="4" xfId="0" applyFont="1" applyFill="1" applyBorder="1" applyAlignment="1">
      <alignment vertical="center" wrapText="1"/>
    </xf>
    <xf numFmtId="0" fontId="23" fillId="0" borderId="4"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9" fillId="0" borderId="7" xfId="0" applyFont="1" applyBorder="1" applyAlignment="1">
      <alignment horizontal="center" vertical="center" wrapText="1"/>
    </xf>
    <xf numFmtId="0" fontId="29" fillId="0" borderId="1"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29" fillId="0" borderId="4" xfId="0" quotePrefix="1" applyFont="1" applyBorder="1" applyAlignment="1">
      <alignment horizontal="center" vertical="center" wrapText="1"/>
    </xf>
    <xf numFmtId="0" fontId="30" fillId="0" borderId="53" xfId="0" applyFont="1" applyFill="1" applyBorder="1" applyAlignment="1">
      <alignment horizontal="center" vertical="center" wrapText="1"/>
    </xf>
    <xf numFmtId="0" fontId="29" fillId="0" borderId="20" xfId="0" applyFont="1" applyFill="1" applyBorder="1" applyAlignment="1">
      <alignment horizontal="center" vertical="center" wrapText="1"/>
    </xf>
    <xf numFmtId="0" fontId="29" fillId="0" borderId="4" xfId="0" applyFont="1" applyBorder="1" applyAlignment="1">
      <alignment horizontal="center" vertical="center" wrapText="1"/>
    </xf>
    <xf numFmtId="0" fontId="3" fillId="0" borderId="4" xfId="0" applyFont="1" applyBorder="1" applyAlignment="1">
      <alignment horizontal="left" vertical="center" wrapText="1"/>
    </xf>
    <xf numFmtId="0" fontId="2" fillId="2" borderId="4" xfId="0" applyFont="1" applyFill="1" applyBorder="1" applyAlignment="1">
      <alignment vertical="center" wrapText="1"/>
    </xf>
    <xf numFmtId="0" fontId="3" fillId="2" borderId="4"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14" fillId="9" borderId="30" xfId="0" applyFont="1" applyFill="1" applyBorder="1" applyAlignment="1">
      <alignment horizontal="center" vertical="center" wrapText="1"/>
    </xf>
    <xf numFmtId="0" fontId="2" fillId="6" borderId="0" xfId="0" applyFont="1" applyFill="1"/>
    <xf numFmtId="0" fontId="2" fillId="0" borderId="4" xfId="0" applyFont="1" applyFill="1" applyBorder="1" applyAlignment="1">
      <alignment horizontal="justify" vertical="center" wrapText="1"/>
    </xf>
    <xf numFmtId="0" fontId="2" fillId="0" borderId="4" xfId="0" applyFont="1" applyFill="1" applyBorder="1" applyAlignment="1">
      <alignment horizontal="justify" vertical="center"/>
    </xf>
    <xf numFmtId="0" fontId="2" fillId="0" borderId="0" xfId="0" applyFont="1" applyFill="1" applyAlignment="1">
      <alignment vertical="top" wrapText="1"/>
    </xf>
    <xf numFmtId="0" fontId="13" fillId="0" borderId="55" xfId="0" applyFont="1" applyBorder="1" applyAlignment="1">
      <alignment horizontal="center" vertical="top" wrapText="1"/>
    </xf>
    <xf numFmtId="0" fontId="13" fillId="0" borderId="56" xfId="0" applyFont="1" applyBorder="1" applyAlignment="1">
      <alignment horizontal="center" vertical="top" wrapText="1"/>
    </xf>
    <xf numFmtId="0" fontId="18" fillId="0" borderId="47" xfId="0" applyFont="1" applyBorder="1" applyAlignment="1">
      <alignment horizontal="center" vertical="top" wrapText="1"/>
    </xf>
    <xf numFmtId="165" fontId="13" fillId="0" borderId="55" xfId="0" applyNumberFormat="1" applyFont="1" applyBorder="1" applyAlignment="1">
      <alignment horizontal="left" vertical="top" wrapText="1"/>
    </xf>
    <xf numFmtId="4" fontId="13" fillId="0" borderId="55" xfId="0" applyNumberFormat="1" applyFont="1" applyBorder="1" applyAlignment="1">
      <alignment horizontal="right" vertical="top" wrapText="1"/>
    </xf>
    <xf numFmtId="0" fontId="18" fillId="0" borderId="55" xfId="0" applyFont="1" applyBorder="1" applyAlignment="1">
      <alignment horizontal="center" vertical="top" wrapText="1"/>
    </xf>
    <xf numFmtId="0" fontId="2" fillId="0" borderId="1" xfId="109" applyNumberFormat="1" applyFont="1" applyFill="1" applyBorder="1" applyAlignment="1" applyProtection="1">
      <alignment horizontal="center" vertical="center" wrapText="1"/>
      <protection locked="0"/>
    </xf>
    <xf numFmtId="4" fontId="3" fillId="0" borderId="0" xfId="1" applyNumberFormat="1" applyFont="1" applyBorder="1" applyAlignment="1" applyProtection="1">
      <alignment horizontal="center" vertical="center" wrapText="1"/>
      <protection locked="0"/>
    </xf>
    <xf numFmtId="0" fontId="2" fillId="0" borderId="0" xfId="1" applyFont="1"/>
    <xf numFmtId="0" fontId="2" fillId="19" borderId="22" xfId="1" applyFont="1" applyFill="1" applyBorder="1" applyAlignment="1" applyProtection="1">
      <alignment horizontal="center" vertical="center" wrapText="1"/>
    </xf>
    <xf numFmtId="0" fontId="2" fillId="19" borderId="15" xfId="1" applyFont="1" applyFill="1" applyBorder="1" applyAlignment="1" applyProtection="1">
      <alignment horizontal="center" vertical="center" wrapText="1"/>
    </xf>
    <xf numFmtId="0" fontId="2" fillId="20" borderId="4" xfId="1" applyFont="1" applyFill="1" applyBorder="1" applyAlignment="1" applyProtection="1">
      <alignment vertical="center" wrapText="1"/>
    </xf>
    <xf numFmtId="0" fontId="5" fillId="19" borderId="22" xfId="1" applyFont="1" applyFill="1" applyBorder="1" applyAlignment="1">
      <alignment horizontal="center" vertical="center" wrapText="1"/>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19" borderId="58" xfId="1" applyFont="1" applyFill="1" applyBorder="1" applyAlignment="1">
      <alignment horizontal="center" vertical="center" wrapText="1"/>
    </xf>
    <xf numFmtId="0" fontId="22" fillId="20" borderId="13" xfId="1" applyFont="1" applyFill="1" applyBorder="1" applyAlignment="1" applyProtection="1">
      <alignment horizontal="center" vertical="center" wrapText="1"/>
      <protection locked="0"/>
    </xf>
    <xf numFmtId="0" fontId="22" fillId="20" borderId="14" xfId="1" applyFont="1" applyFill="1" applyBorder="1" applyAlignment="1" applyProtection="1">
      <alignment horizontal="center" vertical="center" wrapText="1"/>
      <protection locked="0"/>
    </xf>
    <xf numFmtId="0" fontId="22" fillId="0" borderId="4" xfId="1" applyFont="1" applyBorder="1" applyAlignment="1" applyProtection="1">
      <alignment vertical="center" wrapText="1"/>
      <protection locked="0"/>
    </xf>
    <xf numFmtId="4" fontId="22" fillId="0" borderId="4" xfId="1" applyNumberFormat="1" applyFont="1" applyBorder="1" applyAlignment="1" applyProtection="1">
      <alignment vertical="center" wrapText="1"/>
      <protection locked="0"/>
    </xf>
    <xf numFmtId="4" fontId="22" fillId="0" borderId="17" xfId="1" applyNumberFormat="1" applyFont="1" applyBorder="1" applyAlignment="1" applyProtection="1">
      <alignment vertical="center" wrapText="1"/>
      <protection locked="0"/>
    </xf>
    <xf numFmtId="168" fontId="35" fillId="0" borderId="23" xfId="18" applyNumberFormat="1" applyFont="1" applyFill="1" applyBorder="1" applyAlignment="1" applyProtection="1">
      <alignment horizontal="justify" vertical="center" wrapText="1"/>
      <protection locked="0"/>
    </xf>
    <xf numFmtId="0" fontId="5" fillId="20" borderId="44" xfId="1" applyFont="1" applyFill="1" applyBorder="1" applyAlignment="1" applyProtection="1">
      <alignment horizontal="center" vertical="center" wrapText="1"/>
      <protection locked="0"/>
    </xf>
    <xf numFmtId="0" fontId="5" fillId="20" borderId="45" xfId="1" applyFont="1" applyFill="1" applyBorder="1" applyAlignment="1" applyProtection="1">
      <alignment horizontal="center" vertical="center" wrapText="1"/>
      <protection locked="0"/>
    </xf>
    <xf numFmtId="0" fontId="5" fillId="20" borderId="36" xfId="1" applyFont="1" applyFill="1" applyBorder="1" applyAlignment="1" applyProtection="1">
      <alignment horizontal="center" vertical="center" wrapText="1"/>
      <protection locked="0"/>
    </xf>
    <xf numFmtId="0" fontId="5" fillId="19" borderId="59" xfId="1" applyFont="1" applyFill="1" applyBorder="1" applyAlignment="1">
      <alignment horizontal="center" vertical="center" wrapText="1"/>
    </xf>
    <xf numFmtId="0" fontId="2" fillId="0" borderId="0" xfId="64" applyFont="1"/>
    <xf numFmtId="0" fontId="7" fillId="0" borderId="0" xfId="26"/>
    <xf numFmtId="0" fontId="37" fillId="0" borderId="0" xfId="64" applyFont="1" applyAlignment="1">
      <alignment vertical="center"/>
    </xf>
    <xf numFmtId="0" fontId="2" fillId="0" borderId="0" xfId="26" applyFont="1"/>
    <xf numFmtId="4" fontId="35" fillId="0" borderId="23" xfId="18" applyNumberFormat="1" applyFont="1" applyFill="1" applyBorder="1" applyAlignment="1" applyProtection="1">
      <alignment horizontal="right" vertical="center" wrapText="1"/>
      <protection locked="0"/>
    </xf>
    <xf numFmtId="0" fontId="7" fillId="0" borderId="0" xfId="26" applyFont="1"/>
    <xf numFmtId="4" fontId="2" fillId="0" borderId="0" xfId="1" applyNumberFormat="1" applyFont="1"/>
    <xf numFmtId="0" fontId="25" fillId="0" borderId="0" xfId="111"/>
    <xf numFmtId="0" fontId="42" fillId="0" borderId="0" xfId="111" applyFont="1"/>
    <xf numFmtId="0" fontId="43" fillId="0" borderId="0" xfId="111" applyFont="1" applyAlignment="1">
      <alignment vertical="center"/>
    </xf>
    <xf numFmtId="0" fontId="42" fillId="22" borderId="63" xfId="111" applyFont="1" applyFill="1" applyBorder="1" applyAlignment="1">
      <alignment horizontal="center" vertical="center" wrapText="1"/>
    </xf>
    <xf numFmtId="0" fontId="42" fillId="21" borderId="65" xfId="111" applyFont="1" applyFill="1" applyBorder="1" applyAlignment="1" applyProtection="1">
      <alignment horizontal="center" vertical="center" wrapText="1"/>
      <protection locked="0"/>
    </xf>
    <xf numFmtId="0" fontId="42" fillId="21" borderId="66" xfId="111" applyFont="1" applyFill="1" applyBorder="1" applyAlignment="1" applyProtection="1">
      <alignment horizontal="center" vertical="center" wrapText="1"/>
      <protection locked="0"/>
    </xf>
    <xf numFmtId="0" fontId="44" fillId="21" borderId="63" xfId="111" applyFont="1" applyFill="1" applyBorder="1" applyAlignment="1" applyProtection="1">
      <alignment horizontal="center" vertical="center" wrapText="1"/>
      <protection locked="0"/>
    </xf>
    <xf numFmtId="0" fontId="42" fillId="22" borderId="69" xfId="111" applyFont="1" applyFill="1" applyBorder="1" applyAlignment="1">
      <alignment horizontal="center" vertical="center" wrapText="1"/>
    </xf>
    <xf numFmtId="0" fontId="42" fillId="0" borderId="0" xfId="111" applyFont="1" applyAlignment="1">
      <alignment horizontal="left"/>
    </xf>
    <xf numFmtId="0" fontId="42" fillId="22" borderId="63" xfId="111" applyFont="1" applyFill="1" applyBorder="1" applyAlignment="1" applyProtection="1">
      <alignment horizontal="center" vertical="center" wrapText="1"/>
    </xf>
    <xf numFmtId="0" fontId="42" fillId="21" borderId="63" xfId="111" applyFont="1" applyFill="1" applyBorder="1" applyAlignment="1" applyProtection="1">
      <alignment vertical="center" wrapText="1"/>
    </xf>
    <xf numFmtId="0" fontId="2" fillId="20" borderId="4" xfId="1" applyFont="1" applyFill="1" applyBorder="1" applyAlignment="1" applyProtection="1">
      <alignment horizontal="center" vertical="center" wrapText="1"/>
    </xf>
    <xf numFmtId="0" fontId="2" fillId="2" borderId="0" xfId="1" applyFont="1" applyFill="1"/>
    <xf numFmtId="4" fontId="22" fillId="0" borderId="4" xfId="1" applyNumberFormat="1" applyFont="1" applyBorder="1" applyAlignment="1" applyProtection="1">
      <alignment horizontal="center" vertical="center" wrapText="1"/>
      <protection locked="0"/>
    </xf>
    <xf numFmtId="4" fontId="22" fillId="2" borderId="4" xfId="1" applyNumberFormat="1" applyFont="1" applyFill="1" applyBorder="1" applyAlignment="1" applyProtection="1">
      <alignment horizontal="center" vertical="center" wrapText="1"/>
      <protection locked="0"/>
    </xf>
    <xf numFmtId="3" fontId="2" fillId="0" borderId="0" xfId="1" applyNumberFormat="1" applyFont="1"/>
    <xf numFmtId="0" fontId="3" fillId="2" borderId="20" xfId="0" applyFont="1" applyFill="1" applyBorder="1" applyAlignment="1">
      <alignment horizontal="left" vertical="center" wrapText="1"/>
    </xf>
    <xf numFmtId="0" fontId="2" fillId="2" borderId="15" xfId="0" applyFont="1" applyFill="1" applyBorder="1" applyAlignment="1">
      <alignment horizontal="center" vertical="center"/>
    </xf>
    <xf numFmtId="0" fontId="2" fillId="0" borderId="0" xfId="0" applyFont="1" applyBorder="1"/>
    <xf numFmtId="3" fontId="11" fillId="0" borderId="0" xfId="1" applyNumberFormat="1" applyFont="1" applyBorder="1" applyAlignment="1" applyProtection="1">
      <alignment vertical="center" wrapText="1"/>
      <protection locked="0"/>
    </xf>
    <xf numFmtId="0" fontId="2" fillId="0" borderId="0" xfId="0" applyNumberFormat="1" applyFont="1" applyAlignment="1">
      <alignment wrapText="1"/>
    </xf>
    <xf numFmtId="0" fontId="14" fillId="9" borderId="30" xfId="0" applyFont="1" applyFill="1" applyBorder="1" applyAlignment="1">
      <alignment horizontal="center" wrapText="1"/>
    </xf>
    <xf numFmtId="0" fontId="2" fillId="0" borderId="4" xfId="0" applyFont="1" applyFill="1" applyBorder="1" applyAlignment="1">
      <alignment horizontal="center" vertical="center" wrapText="1"/>
    </xf>
    <xf numFmtId="0" fontId="2" fillId="10" borderId="13" xfId="0" applyFont="1" applyFill="1" applyBorder="1" applyAlignment="1">
      <alignment horizontal="center" wrapText="1"/>
    </xf>
    <xf numFmtId="0" fontId="2"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wrapText="1"/>
    </xf>
    <xf numFmtId="164" fontId="5" fillId="0" borderId="4" xfId="0" applyNumberFormat="1" applyFont="1" applyFill="1" applyBorder="1" applyAlignment="1">
      <alignment vertical="center"/>
    </xf>
    <xf numFmtId="2" fontId="5" fillId="0" borderId="4" xfId="0" applyNumberFormat="1" applyFont="1" applyFill="1" applyBorder="1" applyAlignment="1">
      <alignment vertical="center"/>
    </xf>
    <xf numFmtId="164" fontId="5" fillId="0" borderId="4" xfId="0" applyNumberFormat="1" applyFont="1" applyFill="1" applyBorder="1" applyAlignment="1">
      <alignment horizontal="right" vertical="center"/>
    </xf>
    <xf numFmtId="0" fontId="2" fillId="0" borderId="0" xfId="0" applyNumberFormat="1" applyFont="1" applyAlignment="1"/>
    <xf numFmtId="1" fontId="22" fillId="0" borderId="23" xfId="17" applyNumberFormat="1" applyFont="1" applyBorder="1" applyAlignment="1" applyProtection="1">
      <alignment horizontal="center" vertical="center" wrapText="1"/>
      <protection locked="0"/>
    </xf>
    <xf numFmtId="1" fontId="22" fillId="0" borderId="23" xfId="17" applyNumberFormat="1" applyFont="1" applyBorder="1" applyAlignment="1" applyProtection="1">
      <alignment horizontal="right" vertical="center" wrapText="1"/>
      <protection locked="0"/>
    </xf>
    <xf numFmtId="1" fontId="22" fillId="0" borderId="23" xfId="17" applyNumberFormat="1" applyFont="1" applyBorder="1" applyAlignment="1" applyProtection="1">
      <alignment horizontal="justify" vertical="center" wrapText="1"/>
      <protection locked="0"/>
    </xf>
    <xf numFmtId="1" fontId="22" fillId="0" borderId="52" xfId="17" applyNumberFormat="1" applyFont="1" applyBorder="1" applyAlignment="1" applyProtection="1">
      <alignment horizontal="justify" vertical="center" wrapText="1"/>
      <protection locked="0"/>
    </xf>
    <xf numFmtId="1" fontId="44" fillId="0" borderId="63" xfId="113" applyNumberFormat="1" applyFont="1" applyFill="1" applyBorder="1" applyAlignment="1" applyProtection="1">
      <alignment horizontal="center" vertical="center" wrapText="1"/>
      <protection locked="0"/>
    </xf>
    <xf numFmtId="0" fontId="2" fillId="0" borderId="0" xfId="0" applyFont="1" applyBorder="1" applyAlignment="1">
      <alignment vertical="center"/>
    </xf>
    <xf numFmtId="4" fontId="2" fillId="0" borderId="4" xfId="0" applyNumberFormat="1" applyFont="1" applyBorder="1" applyAlignment="1">
      <alignment vertical="center"/>
    </xf>
    <xf numFmtId="0" fontId="2" fillId="0" borderId="4" xfId="109" applyNumberFormat="1" applyFont="1" applyFill="1" applyBorder="1" applyAlignment="1" applyProtection="1">
      <alignment horizontal="center" vertical="center" wrapText="1"/>
      <protection locked="0"/>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0" borderId="44" xfId="1" applyFont="1" applyFill="1" applyBorder="1" applyAlignment="1" applyProtection="1">
      <alignment horizontal="center" vertical="center" wrapText="1"/>
      <protection locked="0"/>
    </xf>
    <xf numFmtId="0" fontId="5" fillId="20" borderId="45" xfId="1" applyFont="1" applyFill="1" applyBorder="1" applyAlignment="1" applyProtection="1">
      <alignment horizontal="center" vertical="center" wrapText="1"/>
      <protection locked="0"/>
    </xf>
    <xf numFmtId="0" fontId="5" fillId="19" borderId="22" xfId="1" applyFont="1" applyFill="1" applyBorder="1" applyAlignment="1">
      <alignment horizontal="center" vertical="center" wrapText="1"/>
    </xf>
    <xf numFmtId="0" fontId="2" fillId="19" borderId="15" xfId="1" applyFont="1" applyFill="1" applyBorder="1" applyAlignment="1" applyProtection="1">
      <alignment horizontal="center" vertical="center" wrapText="1"/>
    </xf>
    <xf numFmtId="4" fontId="22" fillId="0" borderId="4" xfId="1" applyNumberFormat="1" applyFont="1" applyFill="1" applyBorder="1" applyAlignment="1" applyProtection="1">
      <alignment vertical="center" wrapText="1"/>
      <protection locked="0"/>
    </xf>
    <xf numFmtId="4" fontId="22" fillId="0" borderId="17" xfId="1" applyNumberFormat="1" applyFont="1" applyFill="1" applyBorder="1" applyAlignment="1" applyProtection="1">
      <alignment vertical="center" wrapText="1"/>
      <protection locked="0"/>
    </xf>
    <xf numFmtId="0" fontId="22" fillId="0" borderId="4" xfId="1" applyFont="1" applyBorder="1" applyAlignment="1" applyProtection="1">
      <alignment vertical="center" wrapText="1"/>
      <protection locked="0"/>
    </xf>
    <xf numFmtId="3" fontId="5" fillId="2" borderId="1" xfId="3" applyNumberFormat="1" applyFont="1" applyFill="1" applyBorder="1" applyAlignment="1" applyProtection="1">
      <alignment horizontal="center" vertical="center" wrapText="1"/>
    </xf>
    <xf numFmtId="3" fontId="36" fillId="2" borderId="1" xfId="3" applyNumberFormat="1" applyFont="1" applyFill="1" applyBorder="1" applyAlignment="1" applyProtection="1">
      <alignment vertical="center" wrapText="1"/>
    </xf>
    <xf numFmtId="0" fontId="36" fillId="2" borderId="1" xfId="3" applyFont="1" applyFill="1" applyBorder="1" applyAlignment="1" applyProtection="1">
      <alignment vertical="center" wrapText="1"/>
    </xf>
    <xf numFmtId="3" fontId="36" fillId="2" borderId="1" xfId="88" applyNumberFormat="1" applyFont="1" applyFill="1" applyBorder="1" applyAlignment="1" applyProtection="1">
      <alignment vertical="center" wrapText="1"/>
    </xf>
    <xf numFmtId="0" fontId="36" fillId="2" borderId="1" xfId="14" applyFont="1" applyFill="1" applyBorder="1" applyAlignment="1"/>
    <xf numFmtId="0" fontId="36" fillId="2" borderId="28" xfId="14" applyFont="1" applyFill="1" applyBorder="1" applyAlignment="1"/>
    <xf numFmtId="3" fontId="36" fillId="2" borderId="3" xfId="3" applyNumberFormat="1" applyFont="1" applyFill="1" applyBorder="1" applyAlignment="1" applyProtection="1">
      <alignment horizontal="center" vertical="center" wrapText="1"/>
    </xf>
    <xf numFmtId="0" fontId="36" fillId="2" borderId="3" xfId="3" applyFont="1" applyFill="1" applyBorder="1" applyAlignment="1" applyProtection="1">
      <alignment horizontal="center" vertical="center" wrapText="1"/>
    </xf>
    <xf numFmtId="3" fontId="36" fillId="2" borderId="3" xfId="88" applyNumberFormat="1" applyFont="1" applyFill="1" applyBorder="1" applyAlignment="1" applyProtection="1">
      <alignment horizontal="center" vertical="center" wrapText="1"/>
    </xf>
    <xf numFmtId="0" fontId="36" fillId="2" borderId="3" xfId="14" applyFont="1" applyFill="1" applyBorder="1" applyAlignment="1">
      <alignment horizontal="center"/>
    </xf>
    <xf numFmtId="0" fontId="36" fillId="2" borderId="29" xfId="14" applyFont="1" applyFill="1" applyBorder="1" applyAlignment="1">
      <alignment horizontal="center"/>
    </xf>
    <xf numFmtId="3" fontId="45" fillId="23" borderId="75" xfId="111" applyNumberFormat="1" applyFont="1" applyFill="1" applyBorder="1" applyAlignment="1" applyProtection="1">
      <alignment horizontal="center" vertical="center" wrapText="1"/>
    </xf>
    <xf numFmtId="0" fontId="45" fillId="23" borderId="75" xfId="111" applyFont="1" applyFill="1" applyBorder="1" applyAlignment="1" applyProtection="1">
      <alignment horizontal="center" vertical="center" wrapText="1"/>
    </xf>
    <xf numFmtId="4" fontId="34" fillId="23" borderId="75" xfId="111" applyNumberFormat="1" applyFont="1" applyFill="1" applyBorder="1" applyAlignment="1" applyProtection="1">
      <alignment horizontal="center" vertical="center" wrapText="1"/>
    </xf>
    <xf numFmtId="0" fontId="45" fillId="23" borderId="75" xfId="111" applyFont="1" applyFill="1" applyBorder="1" applyAlignment="1">
      <alignment horizontal="center"/>
    </xf>
    <xf numFmtId="3" fontId="45" fillId="23" borderId="74" xfId="111" applyNumberFormat="1" applyFont="1" applyFill="1" applyBorder="1" applyAlignment="1" applyProtection="1">
      <alignment vertical="center" wrapText="1"/>
    </xf>
    <xf numFmtId="0" fontId="45" fillId="23" borderId="74" xfId="111" applyFont="1" applyFill="1" applyBorder="1" applyAlignment="1" applyProtection="1">
      <alignment vertical="center" wrapText="1"/>
    </xf>
    <xf numFmtId="0" fontId="45" fillId="23" borderId="74" xfId="111" applyFont="1" applyFill="1" applyBorder="1" applyAlignment="1"/>
    <xf numFmtId="3" fontId="5" fillId="2" borderId="3" xfId="3" applyNumberFormat="1" applyFont="1" applyFill="1" applyBorder="1" applyAlignment="1" applyProtection="1">
      <alignment horizontal="center" vertical="center" wrapText="1"/>
    </xf>
    <xf numFmtId="3" fontId="5" fillId="2" borderId="16" xfId="3" applyNumberFormat="1" applyFont="1" applyFill="1" applyBorder="1" applyAlignment="1" applyProtection="1">
      <alignment horizontal="center" vertical="center" wrapText="1"/>
    </xf>
    <xf numFmtId="3" fontId="5" fillId="2" borderId="28" xfId="3" applyNumberFormat="1" applyFont="1" applyFill="1" applyBorder="1" applyAlignment="1" applyProtection="1">
      <alignment horizontal="center" vertical="center" wrapText="1"/>
    </xf>
    <xf numFmtId="0" fontId="32" fillId="0" borderId="0" xfId="1" applyFont="1"/>
    <xf numFmtId="0" fontId="32" fillId="0" borderId="0" xfId="1" applyFont="1" applyAlignment="1">
      <alignment wrapText="1"/>
    </xf>
    <xf numFmtId="3" fontId="32" fillId="0" borderId="0" xfId="1" applyNumberFormat="1" applyFont="1"/>
    <xf numFmtId="4" fontId="32" fillId="0" borderId="0" xfId="1" applyNumberFormat="1" applyFont="1"/>
    <xf numFmtId="3" fontId="36" fillId="0" borderId="3" xfId="3" applyNumberFormat="1" applyFont="1" applyFill="1" applyBorder="1" applyAlignment="1" applyProtection="1">
      <alignment horizontal="center" vertical="center" wrapText="1"/>
    </xf>
    <xf numFmtId="3" fontId="36" fillId="0" borderId="3" xfId="88" applyNumberFormat="1" applyFont="1" applyFill="1" applyBorder="1" applyAlignment="1" applyProtection="1">
      <alignment horizontal="center" vertical="center" wrapText="1"/>
    </xf>
    <xf numFmtId="1" fontId="22" fillId="0" borderId="52" xfId="17" applyNumberFormat="1" applyFont="1" applyBorder="1" applyAlignment="1" applyProtection="1">
      <alignment horizontal="center" vertical="center" wrapText="1"/>
      <protection locked="0"/>
    </xf>
    <xf numFmtId="4" fontId="22" fillId="0" borderId="17" xfId="1" applyNumberFormat="1" applyFont="1" applyBorder="1" applyAlignment="1" applyProtection="1">
      <alignment horizontal="center" vertical="center" wrapText="1"/>
      <protection locked="0"/>
    </xf>
    <xf numFmtId="4" fontId="44" fillId="0" borderId="63" xfId="111" applyNumberFormat="1" applyFont="1" applyBorder="1" applyAlignment="1" applyProtection="1">
      <alignment horizontal="center" vertical="center" wrapText="1"/>
      <protection locked="0"/>
    </xf>
    <xf numFmtId="168" fontId="35" fillId="0" borderId="23" xfId="18" applyNumberFormat="1" applyFont="1" applyFill="1" applyBorder="1" applyAlignment="1" applyProtection="1">
      <alignment vertical="center" wrapText="1"/>
      <protection locked="0"/>
    </xf>
    <xf numFmtId="0" fontId="2" fillId="0" borderId="4" xfId="0" applyFont="1" applyBorder="1" applyAlignment="1">
      <alignment horizontal="center" vertical="center" wrapText="1"/>
    </xf>
    <xf numFmtId="0" fontId="2" fillId="0" borderId="4" xfId="0" applyFont="1" applyFill="1" applyBorder="1" applyAlignment="1">
      <alignment horizontal="center" vertical="center"/>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19" borderId="22" xfId="1" applyFont="1" applyFill="1" applyBorder="1" applyAlignment="1">
      <alignment horizontal="center" vertical="center" wrapText="1"/>
    </xf>
    <xf numFmtId="0" fontId="2" fillId="19" borderId="15" xfId="1" applyFont="1" applyFill="1" applyBorder="1" applyAlignment="1" applyProtection="1">
      <alignment horizontal="center" vertical="center" wrapText="1"/>
    </xf>
    <xf numFmtId="0" fontId="22" fillId="0" borderId="4" xfId="1" applyFont="1" applyFill="1" applyBorder="1" applyAlignment="1" applyProtection="1">
      <alignment vertical="center" wrapText="1"/>
      <protection locked="0"/>
    </xf>
    <xf numFmtId="3" fontId="22" fillId="0" borderId="4" xfId="1" applyNumberFormat="1" applyFont="1" applyFill="1" applyBorder="1" applyAlignment="1" applyProtection="1">
      <alignment vertical="center" wrapText="1"/>
      <protection locked="0"/>
    </xf>
    <xf numFmtId="164" fontId="22" fillId="0" borderId="4" xfId="18" applyNumberFormat="1" applyFont="1" applyFill="1" applyBorder="1" applyAlignment="1" applyProtection="1">
      <alignment vertical="center" wrapText="1"/>
      <protection locked="0"/>
    </xf>
    <xf numFmtId="43" fontId="22" fillId="0" borderId="4" xfId="18" applyFont="1" applyFill="1" applyBorder="1" applyAlignment="1" applyProtection="1">
      <alignment vertical="center" wrapText="1"/>
      <protection locked="0"/>
    </xf>
    <xf numFmtId="9" fontId="22" fillId="0" borderId="23" xfId="17" applyFont="1" applyBorder="1" applyAlignment="1" applyProtection="1">
      <alignment horizontal="justify" vertical="center" wrapText="1"/>
      <protection locked="0"/>
    </xf>
    <xf numFmtId="9" fontId="22" fillId="0" borderId="23" xfId="17" applyFont="1" applyFill="1" applyBorder="1" applyAlignment="1" applyProtection="1">
      <alignment horizontal="justify" vertical="center" wrapText="1"/>
      <protection locked="0"/>
    </xf>
    <xf numFmtId="9" fontId="22" fillId="0" borderId="52" xfId="17" applyFont="1" applyFill="1" applyBorder="1" applyAlignment="1" applyProtection="1">
      <alignment horizontal="justify" vertical="center" wrapText="1"/>
      <protection locked="0"/>
    </xf>
    <xf numFmtId="3" fontId="36" fillId="0" borderId="76" xfId="3" applyNumberFormat="1" applyFont="1" applyFill="1" applyBorder="1" applyAlignment="1" applyProtection="1">
      <alignment horizontal="center" vertical="center" wrapText="1"/>
    </xf>
    <xf numFmtId="3" fontId="36" fillId="0" borderId="77" xfId="3" applyNumberFormat="1" applyFont="1" applyFill="1" applyBorder="1" applyAlignment="1" applyProtection="1">
      <alignment horizontal="center" vertical="center" wrapText="1"/>
    </xf>
    <xf numFmtId="0" fontId="36" fillId="0" borderId="76" xfId="3" applyFont="1" applyFill="1" applyBorder="1" applyAlignment="1" applyProtection="1">
      <alignment horizontal="center" vertical="center" wrapText="1"/>
    </xf>
    <xf numFmtId="0" fontId="36" fillId="0" borderId="77" xfId="3" applyFont="1" applyFill="1" applyBorder="1" applyAlignment="1" applyProtection="1">
      <alignment horizontal="center" vertical="center" wrapText="1"/>
    </xf>
    <xf numFmtId="3" fontId="36" fillId="0" borderId="76" xfId="88" applyNumberFormat="1" applyFont="1" applyFill="1" applyBorder="1" applyAlignment="1" applyProtection="1">
      <alignment horizontal="center" vertical="center" wrapText="1"/>
    </xf>
    <xf numFmtId="3" fontId="36" fillId="0" borderId="77" xfId="88" applyNumberFormat="1" applyFont="1" applyFill="1" applyBorder="1" applyAlignment="1" applyProtection="1">
      <alignment horizontal="center" vertical="center" wrapText="1"/>
    </xf>
    <xf numFmtId="0" fontId="36" fillId="0" borderId="76" xfId="14" applyFont="1" applyFill="1" applyBorder="1" applyAlignment="1">
      <alignment horizontal="center"/>
    </xf>
    <xf numFmtId="0" fontId="36" fillId="0" borderId="77" xfId="14" applyFont="1" applyFill="1" applyBorder="1" applyAlignment="1">
      <alignment horizontal="center"/>
    </xf>
    <xf numFmtId="0" fontId="36" fillId="0" borderId="78" xfId="14" applyFont="1" applyFill="1" applyBorder="1" applyAlignment="1">
      <alignment horizontal="center"/>
    </xf>
    <xf numFmtId="0" fontId="36" fillId="0" borderId="79" xfId="14" applyFont="1" applyFill="1" applyBorder="1" applyAlignment="1">
      <alignment horizontal="center"/>
    </xf>
    <xf numFmtId="0" fontId="2" fillId="20" borderId="4" xfId="114" applyFont="1" applyFill="1" applyBorder="1" applyAlignment="1" applyProtection="1">
      <alignment vertical="center" wrapText="1"/>
    </xf>
    <xf numFmtId="0" fontId="23" fillId="2" borderId="4"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0" borderId="4" xfId="0" applyFont="1" applyFill="1" applyBorder="1" applyAlignment="1">
      <alignment horizontal="center" vertical="center"/>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0" borderId="44" xfId="1" applyFont="1" applyFill="1" applyBorder="1" applyAlignment="1" applyProtection="1">
      <alignment horizontal="center" vertical="center" wrapText="1"/>
      <protection locked="0"/>
    </xf>
    <xf numFmtId="0" fontId="5" fillId="20" borderId="45" xfId="1" applyFont="1" applyFill="1" applyBorder="1" applyAlignment="1" applyProtection="1">
      <alignment horizontal="center" vertical="center" wrapText="1"/>
      <protection locked="0"/>
    </xf>
    <xf numFmtId="0" fontId="5" fillId="19" borderId="22" xfId="1" applyFont="1" applyFill="1" applyBorder="1" applyAlignment="1">
      <alignment horizontal="center" vertical="center" wrapText="1"/>
    </xf>
    <xf numFmtId="0" fontId="2" fillId="19" borderId="15" xfId="1" applyFont="1" applyFill="1" applyBorder="1" applyAlignment="1" applyProtection="1">
      <alignment horizontal="center" vertical="center" wrapText="1"/>
    </xf>
    <xf numFmtId="0" fontId="22" fillId="0" borderId="4" xfId="1" applyFont="1" applyBorder="1" applyAlignment="1" applyProtection="1">
      <alignment vertical="center" wrapText="1"/>
      <protection locked="0"/>
    </xf>
    <xf numFmtId="0" fontId="22" fillId="0" borderId="17" xfId="1" applyFont="1" applyBorder="1" applyAlignment="1" applyProtection="1">
      <alignment vertical="center" wrapText="1"/>
      <protection locked="0"/>
    </xf>
    <xf numFmtId="3" fontId="22" fillId="0" borderId="4" xfId="1" applyNumberFormat="1" applyFont="1" applyBorder="1" applyAlignment="1" applyProtection="1">
      <alignment vertical="center" wrapText="1"/>
      <protection locked="0"/>
    </xf>
    <xf numFmtId="3" fontId="22" fillId="0" borderId="17" xfId="1" applyNumberFormat="1" applyFont="1" applyBorder="1" applyAlignment="1" applyProtection="1">
      <alignment vertical="center" wrapText="1"/>
      <protection locked="0"/>
    </xf>
    <xf numFmtId="9" fontId="22" fillId="0" borderId="52" xfId="17" applyFont="1" applyBorder="1" applyAlignment="1" applyProtection="1">
      <alignment horizontal="justify" vertical="center" wrapText="1"/>
      <protection locked="0"/>
    </xf>
    <xf numFmtId="0" fontId="2" fillId="0" borderId="4" xfId="0" applyFont="1" applyBorder="1" applyAlignment="1">
      <alignment horizontal="center" vertical="center" wrapText="1"/>
    </xf>
    <xf numFmtId="0" fontId="2" fillId="0" borderId="6" xfId="0" applyFont="1" applyFill="1" applyBorder="1" applyAlignment="1" applyProtection="1">
      <alignment horizontal="center" vertical="center" wrapText="1"/>
    </xf>
    <xf numFmtId="3" fontId="2" fillId="0" borderId="53" xfId="0" applyNumberFormat="1"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5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50"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7" xfId="0" applyFont="1" applyFill="1" applyBorder="1" applyAlignment="1" applyProtection="1">
      <alignment horizontal="center" vertical="center" wrapText="1"/>
    </xf>
    <xf numFmtId="0" fontId="2" fillId="4" borderId="40"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28"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2"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9" xfId="0" applyFont="1" applyFill="1" applyBorder="1" applyAlignment="1" applyProtection="1">
      <alignment horizontal="center" vertical="center" wrapText="1"/>
    </xf>
    <xf numFmtId="49" fontId="2" fillId="0" borderId="28"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14" fillId="9" borderId="30" xfId="0" applyFont="1" applyFill="1" applyBorder="1" applyAlignment="1">
      <alignment horizontal="center" wrapText="1"/>
    </xf>
    <xf numFmtId="0" fontId="14" fillId="9" borderId="10" xfId="0" applyFont="1" applyFill="1" applyBorder="1" applyAlignment="1">
      <alignment horizontal="center" wrapText="1"/>
    </xf>
    <xf numFmtId="0" fontId="14" fillId="9" borderId="31" xfId="0" applyFont="1" applyFill="1" applyBorder="1" applyAlignment="1">
      <alignment horizontal="center" wrapText="1"/>
    </xf>
    <xf numFmtId="0" fontId="2" fillId="0" borderId="18" xfId="0" applyFont="1" applyFill="1" applyBorder="1" applyAlignment="1">
      <alignment horizontal="center"/>
    </xf>
    <xf numFmtId="0" fontId="2" fillId="10" borderId="24" xfId="0" applyFont="1" applyFill="1" applyBorder="1" applyAlignment="1">
      <alignment horizontal="center" wrapText="1"/>
    </xf>
    <xf numFmtId="0" fontId="2" fillId="10" borderId="25" xfId="0" applyFont="1" applyFill="1" applyBorder="1" applyAlignment="1">
      <alignment horizontal="center" wrapText="1"/>
    </xf>
    <xf numFmtId="0" fontId="6" fillId="8" borderId="43" xfId="0" applyFont="1" applyFill="1" applyBorder="1" applyAlignment="1">
      <alignment horizontal="center"/>
    </xf>
    <xf numFmtId="0" fontId="6" fillId="8" borderId="33"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4"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0" borderId="28"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4" xfId="0" applyFont="1" applyFill="1" applyBorder="1" applyAlignment="1">
      <alignment horizontal="center" wrapText="1"/>
    </xf>
    <xf numFmtId="0" fontId="2" fillId="0" borderId="10" xfId="0" applyFont="1" applyFill="1" applyBorder="1" applyAlignment="1">
      <alignment horizont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4" xfId="0" applyFont="1" applyFill="1" applyBorder="1" applyAlignment="1">
      <alignment horizontal="center"/>
    </xf>
    <xf numFmtId="0" fontId="2" fillId="10" borderId="13" xfId="0" applyFont="1" applyFill="1" applyBorder="1" applyAlignment="1">
      <alignment horizontal="center" wrapText="1"/>
    </xf>
    <xf numFmtId="0" fontId="2" fillId="0" borderId="28" xfId="0" applyFont="1" applyFill="1" applyBorder="1" applyAlignment="1">
      <alignment vertical="center" wrapText="1"/>
    </xf>
    <xf numFmtId="0" fontId="0" fillId="0" borderId="29" xfId="0" applyBorder="1" applyAlignment="1">
      <alignment vertical="center" wrapText="1"/>
    </xf>
    <xf numFmtId="0" fontId="6" fillId="8" borderId="49" xfId="0" applyFont="1" applyFill="1" applyBorder="1" applyAlignment="1">
      <alignment horizontal="center"/>
    </xf>
    <xf numFmtId="0" fontId="2" fillId="9" borderId="38" xfId="0" applyFont="1" applyFill="1" applyBorder="1" applyAlignment="1">
      <alignment horizontal="center" wrapText="1"/>
    </xf>
    <xf numFmtId="0" fontId="2" fillId="9" borderId="39" xfId="0" applyFont="1" applyFill="1" applyBorder="1" applyAlignment="1">
      <alignment horizontal="center" wrapText="1"/>
    </xf>
    <xf numFmtId="0" fontId="0" fillId="0" borderId="3" xfId="0" applyBorder="1" applyAlignment="1">
      <alignment horizontal="center" vertical="center" wrapText="1"/>
    </xf>
    <xf numFmtId="0" fontId="2" fillId="0" borderId="5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9" fillId="0" borderId="4"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6" fillId="8" borderId="49" xfId="0" applyFont="1" applyFill="1" applyBorder="1" applyAlignment="1">
      <alignment horizontal="center" wrapText="1"/>
    </xf>
    <xf numFmtId="0" fontId="6" fillId="8" borderId="10" xfId="0" applyFont="1" applyFill="1" applyBorder="1" applyAlignment="1">
      <alignment horizontal="center" wrapText="1"/>
    </xf>
    <xf numFmtId="0" fontId="6" fillId="8" borderId="11" xfId="0" applyFont="1" applyFill="1" applyBorder="1" applyAlignment="1">
      <alignment horizontal="center" wrapText="1"/>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4" xfId="0" applyFont="1" applyFill="1" applyBorder="1" applyAlignment="1">
      <alignment horizontal="center" vertical="center"/>
    </xf>
    <xf numFmtId="0" fontId="4" fillId="0" borderId="24" xfId="0" applyFont="1" applyFill="1" applyBorder="1" applyAlignment="1">
      <alignment horizontal="center" wrapText="1"/>
    </xf>
    <xf numFmtId="0" fontId="4" fillId="0" borderId="26" xfId="0" applyFont="1" applyFill="1" applyBorder="1" applyAlignment="1">
      <alignment horizontal="center" wrapText="1"/>
    </xf>
    <xf numFmtId="0" fontId="4" fillId="0" borderId="27" xfId="0" applyFont="1" applyFill="1" applyBorder="1" applyAlignment="1">
      <alignment horizontal="center" wrapText="1"/>
    </xf>
    <xf numFmtId="0" fontId="3"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14" fillId="9" borderId="30" xfId="0" applyFont="1" applyFill="1" applyBorder="1" applyAlignment="1">
      <alignment horizontal="center" vertical="center" wrapText="1"/>
    </xf>
    <xf numFmtId="0" fontId="14" fillId="9" borderId="10" xfId="0" applyFont="1" applyFill="1" applyBorder="1" applyAlignment="1">
      <alignment horizontal="center" vertical="center" wrapText="1"/>
    </xf>
    <xf numFmtId="0" fontId="14" fillId="9" borderId="31" xfId="0" applyFont="1" applyFill="1" applyBorder="1" applyAlignment="1">
      <alignment horizontal="center" vertical="center" wrapText="1"/>
    </xf>
    <xf numFmtId="0" fontId="6" fillId="8" borderId="49"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9" borderId="38" xfId="0" applyFont="1" applyFill="1" applyBorder="1" applyAlignment="1">
      <alignment horizontal="center" vertical="center" wrapText="1"/>
    </xf>
    <xf numFmtId="0" fontId="2" fillId="9" borderId="39"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5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2" fillId="10" borderId="53"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4" xfId="0" applyBorder="1" applyAlignment="1">
      <alignment horizontal="center" wrapText="1"/>
    </xf>
    <xf numFmtId="0" fontId="0" fillId="0" borderId="17" xfId="0" applyBorder="1" applyAlignment="1">
      <alignment horizontal="center" wrapText="1"/>
    </xf>
    <xf numFmtId="0" fontId="2" fillId="0" borderId="10" xfId="1" applyFont="1" applyBorder="1" applyAlignment="1">
      <alignment horizontal="center"/>
    </xf>
    <xf numFmtId="0" fontId="5" fillId="20" borderId="57" xfId="1" applyFont="1" applyFill="1" applyBorder="1" applyAlignment="1">
      <alignment horizontal="center" vertical="center" wrapText="1"/>
    </xf>
    <xf numFmtId="0" fontId="22" fillId="0" borderId="57" xfId="1" applyFont="1" applyBorder="1" applyAlignment="1" applyProtection="1">
      <alignment horizontal="center" vertical="center" wrapText="1"/>
      <protection locked="0"/>
    </xf>
    <xf numFmtId="0" fontId="22" fillId="0" borderId="60" xfId="1" applyFont="1" applyBorder="1" applyAlignment="1" applyProtection="1">
      <alignment horizontal="center" vertical="center" wrapText="1"/>
      <protection locked="0"/>
    </xf>
    <xf numFmtId="4" fontId="36" fillId="0" borderId="1" xfId="3" applyNumberFormat="1" applyFont="1" applyFill="1" applyBorder="1" applyAlignment="1">
      <alignment horizontal="center" vertical="center" wrapText="1"/>
    </xf>
    <xf numFmtId="4" fontId="36" fillId="0" borderId="51" xfId="3" applyNumberFormat="1" applyFont="1" applyFill="1" applyBorder="1" applyAlignment="1">
      <alignment horizontal="center" vertical="center" wrapText="1"/>
    </xf>
    <xf numFmtId="4" fontId="36" fillId="0" borderId="3" xfId="3" applyNumberFormat="1" applyFont="1" applyFill="1" applyBorder="1" applyAlignment="1">
      <alignment horizontal="center" vertical="center" wrapText="1"/>
    </xf>
    <xf numFmtId="0" fontId="36" fillId="0" borderId="1" xfId="3" applyFont="1" applyFill="1" applyBorder="1" applyAlignment="1" applyProtection="1">
      <alignment horizontal="center" vertical="center" wrapText="1"/>
      <protection locked="0"/>
    </xf>
    <xf numFmtId="0" fontId="36" fillId="0" borderId="3" xfId="3" applyFont="1" applyFill="1" applyBorder="1" applyAlignment="1" applyProtection="1">
      <alignment horizontal="center" vertical="center" wrapText="1"/>
      <protection locked="0"/>
    </xf>
    <xf numFmtId="3" fontId="36" fillId="0" borderId="1" xfId="3" applyNumberFormat="1" applyFont="1" applyFill="1" applyBorder="1" applyAlignment="1" applyProtection="1">
      <alignment horizontal="center" vertical="center" wrapText="1"/>
    </xf>
    <xf numFmtId="3" fontId="36" fillId="0" borderId="8" xfId="3" applyNumberFormat="1" applyFont="1" applyFill="1" applyBorder="1" applyAlignment="1" applyProtection="1">
      <alignment horizontal="center" vertical="center" wrapText="1"/>
    </xf>
    <xf numFmtId="4" fontId="36" fillId="0" borderId="28" xfId="3" applyNumberFormat="1" applyFont="1" applyFill="1" applyBorder="1" applyAlignment="1">
      <alignment horizontal="center" vertical="center" wrapText="1"/>
    </xf>
    <xf numFmtId="4" fontId="36" fillId="0" borderId="18" xfId="3" applyNumberFormat="1" applyFont="1" applyFill="1" applyBorder="1" applyAlignment="1">
      <alignment horizontal="center" vertical="center" wrapText="1"/>
    </xf>
    <xf numFmtId="4" fontId="36" fillId="0" borderId="29" xfId="3" applyNumberFormat="1" applyFont="1" applyFill="1" applyBorder="1" applyAlignment="1">
      <alignment horizontal="center" vertical="center" wrapText="1"/>
    </xf>
    <xf numFmtId="0" fontId="36" fillId="0" borderId="28" xfId="3" applyFont="1" applyFill="1" applyBorder="1" applyAlignment="1" applyProtection="1">
      <alignment horizontal="center" vertical="center" wrapText="1"/>
      <protection locked="0"/>
    </xf>
    <xf numFmtId="0" fontId="36" fillId="0" borderId="29" xfId="3" applyFont="1" applyFill="1" applyBorder="1" applyAlignment="1" applyProtection="1">
      <alignment horizontal="center" vertical="center" wrapText="1"/>
      <protection locked="0"/>
    </xf>
    <xf numFmtId="168" fontId="2" fillId="0" borderId="1" xfId="33" applyNumberFormat="1" applyFont="1" applyFill="1" applyBorder="1" applyAlignment="1" applyProtection="1">
      <alignment vertical="center" wrapText="1"/>
    </xf>
    <xf numFmtId="168" fontId="2" fillId="0" borderId="8" xfId="33" applyNumberFormat="1" applyFont="1" applyFill="1" applyBorder="1" applyAlignment="1" applyProtection="1">
      <alignment vertical="center" wrapText="1"/>
    </xf>
    <xf numFmtId="168" fontId="2" fillId="0" borderId="1" xfId="33" applyNumberFormat="1" applyFont="1" applyFill="1" applyBorder="1" applyAlignment="1" applyProtection="1">
      <alignment horizontal="center" vertical="center" wrapText="1"/>
    </xf>
    <xf numFmtId="168" fontId="2" fillId="0" borderId="3" xfId="33" applyNumberFormat="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51"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4" fontId="5" fillId="2" borderId="4" xfId="1" applyNumberFormat="1" applyFont="1" applyFill="1" applyBorder="1" applyAlignment="1" applyProtection="1">
      <alignment horizontal="center" vertical="center" wrapText="1"/>
      <protection locked="0"/>
    </xf>
    <xf numFmtId="4" fontId="5" fillId="2" borderId="17" xfId="1" applyNumberFormat="1" applyFont="1" applyFill="1" applyBorder="1" applyAlignment="1" applyProtection="1">
      <alignment horizontal="center" vertical="center" wrapText="1"/>
      <protection locked="0"/>
    </xf>
    <xf numFmtId="0" fontId="2" fillId="0" borderId="4" xfId="1" applyFont="1" applyBorder="1" applyAlignment="1">
      <alignment horizontal="center"/>
    </xf>
    <xf numFmtId="0" fontId="5" fillId="2" borderId="4" xfId="1" applyFont="1" applyFill="1" applyBorder="1" applyAlignment="1" applyProtection="1">
      <alignment horizontal="center" vertical="center" wrapText="1"/>
      <protection locked="0"/>
    </xf>
    <xf numFmtId="0" fontId="5" fillId="2" borderId="17" xfId="1" applyFont="1" applyFill="1" applyBorder="1" applyAlignment="1" applyProtection="1">
      <alignment horizontal="center" vertical="center" wrapText="1"/>
      <protection locked="0"/>
    </xf>
    <xf numFmtId="0" fontId="5" fillId="0" borderId="10" xfId="1" applyFont="1" applyFill="1" applyBorder="1" applyAlignment="1">
      <alignment horizontal="center" vertical="center" wrapText="1"/>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0" borderId="13" xfId="1" applyFont="1" applyFill="1" applyBorder="1" applyAlignment="1">
      <alignment horizontal="center" wrapText="1"/>
    </xf>
    <xf numFmtId="0" fontId="5" fillId="20" borderId="14" xfId="1" applyFont="1" applyFill="1" applyBorder="1" applyAlignment="1">
      <alignment horizontal="center" wrapText="1"/>
    </xf>
    <xf numFmtId="0" fontId="5" fillId="20" borderId="54" xfId="1" applyFont="1" applyFill="1" applyBorder="1" applyAlignment="1" applyProtection="1">
      <alignment horizontal="center" vertical="center" wrapText="1"/>
      <protection locked="0"/>
    </xf>
    <xf numFmtId="0" fontId="5" fillId="20" borderId="21" xfId="1" applyFont="1" applyFill="1" applyBorder="1" applyAlignment="1" applyProtection="1">
      <alignment horizontal="center" vertical="center" wrapText="1"/>
      <protection locked="0"/>
    </xf>
    <xf numFmtId="0" fontId="5" fillId="20" borderId="16" xfId="1" applyFont="1" applyFill="1" applyBorder="1" applyAlignment="1" applyProtection="1">
      <alignment horizontal="center" vertical="center" wrapText="1"/>
      <protection locked="0"/>
    </xf>
    <xf numFmtId="0" fontId="5" fillId="20" borderId="53" xfId="1" applyFont="1" applyFill="1" applyBorder="1" applyAlignment="1" applyProtection="1">
      <alignment horizontal="center" vertical="center" wrapText="1"/>
      <protection locked="0"/>
    </xf>
    <xf numFmtId="0" fontId="5" fillId="20" borderId="20" xfId="1" applyFont="1" applyFill="1" applyBorder="1" applyAlignment="1" applyProtection="1">
      <alignment horizontal="center" vertical="center" wrapText="1"/>
      <protection locked="0"/>
    </xf>
    <xf numFmtId="0" fontId="5" fillId="20" borderId="44" xfId="1" applyFont="1" applyFill="1" applyBorder="1" applyAlignment="1" applyProtection="1">
      <alignment horizontal="center" vertical="center" wrapText="1"/>
      <protection locked="0"/>
    </xf>
    <xf numFmtId="0" fontId="5" fillId="20" borderId="0" xfId="1" applyFont="1" applyFill="1" applyBorder="1" applyAlignment="1" applyProtection="1">
      <alignment horizontal="center" vertical="center" wrapText="1"/>
      <protection locked="0"/>
    </xf>
    <xf numFmtId="0" fontId="5" fillId="20" borderId="45" xfId="1" applyFont="1" applyFill="1" applyBorder="1" applyAlignment="1" applyProtection="1">
      <alignment horizontal="center" vertical="center" wrapText="1"/>
      <protection locked="0"/>
    </xf>
    <xf numFmtId="168" fontId="2" fillId="0" borderId="8" xfId="33" applyNumberFormat="1" applyFont="1" applyFill="1" applyBorder="1" applyAlignment="1" applyProtection="1">
      <alignment horizontal="center" vertical="center" wrapText="1"/>
    </xf>
    <xf numFmtId="0" fontId="5" fillId="20" borderId="4" xfId="1" applyFont="1" applyFill="1" applyBorder="1" applyAlignment="1">
      <alignment vertical="center" wrapText="1"/>
    </xf>
    <xf numFmtId="0" fontId="5" fillId="20" borderId="23" xfId="1" applyFont="1" applyFill="1" applyBorder="1" applyAlignment="1">
      <alignment vertical="center" wrapText="1"/>
    </xf>
    <xf numFmtId="0" fontId="5" fillId="0" borderId="21" xfId="1" applyFont="1" applyFill="1" applyBorder="1" applyAlignment="1">
      <alignment horizontal="center" vertical="center" wrapText="1"/>
    </xf>
    <xf numFmtId="0" fontId="5" fillId="19" borderId="22" xfId="1" applyFont="1" applyFill="1" applyBorder="1" applyAlignment="1">
      <alignment horizontal="center" vertical="center" wrapText="1"/>
    </xf>
    <xf numFmtId="0" fontId="5" fillId="20" borderId="13" xfId="1" applyFont="1" applyFill="1" applyBorder="1" applyAlignment="1">
      <alignment horizontal="center" vertical="center" wrapText="1"/>
    </xf>
    <xf numFmtId="0" fontId="5" fillId="20" borderId="14" xfId="1" applyFont="1" applyFill="1" applyBorder="1" applyAlignment="1">
      <alignment horizontal="center" vertical="center" wrapText="1"/>
    </xf>
    <xf numFmtId="0" fontId="5" fillId="20" borderId="4" xfId="1" applyFont="1" applyFill="1" applyBorder="1" applyAlignment="1" applyProtection="1">
      <alignment horizontal="center" vertical="center" wrapText="1"/>
      <protection locked="0"/>
    </xf>
    <xf numFmtId="0" fontId="5" fillId="20" borderId="1" xfId="1" applyFont="1" applyFill="1" applyBorder="1" applyAlignment="1" applyProtection="1">
      <alignment horizontal="center" vertical="center" wrapText="1"/>
      <protection locked="0"/>
    </xf>
    <xf numFmtId="0" fontId="5" fillId="20" borderId="51" xfId="1" applyFont="1" applyFill="1" applyBorder="1" applyAlignment="1" applyProtection="1">
      <alignment horizontal="center" vertical="center" wrapText="1"/>
      <protection locked="0"/>
    </xf>
    <xf numFmtId="0" fontId="5" fillId="20" borderId="3" xfId="1" applyFont="1" applyFill="1" applyBorder="1" applyAlignment="1" applyProtection="1">
      <alignment horizontal="center" vertical="center" wrapText="1"/>
      <protection locked="0"/>
    </xf>
    <xf numFmtId="0" fontId="5" fillId="20" borderId="8" xfId="1" applyFont="1" applyFill="1" applyBorder="1" applyAlignment="1" applyProtection="1">
      <alignment horizontal="center" vertical="center" wrapText="1"/>
      <protection locked="0"/>
    </xf>
    <xf numFmtId="0" fontId="2" fillId="0" borderId="23" xfId="1" applyFont="1" applyBorder="1" applyAlignment="1">
      <alignment horizontal="center"/>
    </xf>
    <xf numFmtId="0" fontId="5" fillId="2" borderId="23" xfId="1" applyFont="1" applyFill="1" applyBorder="1" applyAlignment="1" applyProtection="1">
      <alignment horizontal="center" vertical="center" wrapText="1"/>
      <protection locked="0"/>
    </xf>
    <xf numFmtId="0" fontId="5" fillId="2" borderId="52" xfId="1" applyFont="1" applyFill="1" applyBorder="1" applyAlignment="1" applyProtection="1">
      <alignment horizontal="center" vertical="center" wrapText="1"/>
      <protection locked="0"/>
    </xf>
    <xf numFmtId="0" fontId="5" fillId="20" borderId="28" xfId="1" applyFont="1" applyFill="1" applyBorder="1" applyAlignment="1">
      <alignment horizontal="center" vertical="center" wrapText="1"/>
    </xf>
    <xf numFmtId="0" fontId="5" fillId="20" borderId="29" xfId="1" applyFont="1" applyFill="1" applyBorder="1" applyAlignment="1">
      <alignment horizontal="center" vertical="center" wrapText="1"/>
    </xf>
    <xf numFmtId="0" fontId="22" fillId="2" borderId="23" xfId="1" applyFont="1" applyFill="1" applyBorder="1" applyAlignment="1" applyProtection="1">
      <alignment horizontal="justify" vertical="center" wrapText="1"/>
      <protection locked="0"/>
    </xf>
    <xf numFmtId="0" fontId="22" fillId="2" borderId="52" xfId="1" applyFont="1" applyFill="1" applyBorder="1" applyAlignment="1" applyProtection="1">
      <alignment horizontal="justify" vertical="center" wrapText="1"/>
      <protection locked="0"/>
    </xf>
    <xf numFmtId="0" fontId="5" fillId="20" borderId="12" xfId="1" applyFont="1" applyFill="1" applyBorder="1" applyAlignment="1">
      <alignment horizontal="center" vertical="center" wrapText="1"/>
    </xf>
    <xf numFmtId="0" fontId="5" fillId="20" borderId="6" xfId="1" applyFont="1" applyFill="1" applyBorder="1" applyAlignment="1">
      <alignment vertical="center" wrapText="1"/>
    </xf>
    <xf numFmtId="0" fontId="5" fillId="20" borderId="6" xfId="1" applyFont="1" applyFill="1" applyBorder="1" applyAlignment="1">
      <alignment horizontal="center" vertical="center" wrapText="1"/>
    </xf>
    <xf numFmtId="0" fontId="5" fillId="2" borderId="6" xfId="1" applyFont="1" applyFill="1" applyBorder="1" applyAlignment="1" applyProtection="1">
      <alignment horizontal="center" vertical="center" wrapText="1"/>
      <protection locked="0"/>
    </xf>
    <xf numFmtId="0" fontId="5" fillId="20" borderId="24" xfId="1" applyFont="1" applyFill="1" applyBorder="1" applyAlignment="1">
      <alignment horizontal="center" vertical="center" wrapText="1"/>
    </xf>
    <xf numFmtId="0" fontId="5" fillId="20" borderId="25" xfId="1" applyFont="1" applyFill="1" applyBorder="1" applyAlignment="1">
      <alignment horizontal="center" vertical="center" wrapText="1"/>
    </xf>
    <xf numFmtId="0" fontId="5" fillId="0" borderId="24"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5" fillId="0" borderId="27" xfId="1" applyFont="1" applyFill="1" applyBorder="1" applyAlignment="1">
      <alignment horizontal="center" vertical="center" wrapText="1"/>
    </xf>
    <xf numFmtId="0" fontId="5" fillId="20" borderId="4" xfId="1" applyFont="1" applyFill="1" applyBorder="1" applyAlignment="1">
      <alignment horizontal="left" vertical="center" wrapText="1"/>
    </xf>
    <xf numFmtId="0" fontId="22" fillId="0" borderId="4" xfId="1" applyFont="1" applyBorder="1" applyAlignment="1" applyProtection="1">
      <alignment horizontal="justify" vertical="center" wrapText="1"/>
      <protection locked="0"/>
    </xf>
    <xf numFmtId="0" fontId="22" fillId="0" borderId="17" xfId="1" applyFont="1" applyBorder="1" applyAlignment="1" applyProtection="1">
      <alignment horizontal="justify" vertical="center" wrapText="1"/>
      <protection locked="0"/>
    </xf>
    <xf numFmtId="0" fontId="22" fillId="0" borderId="23" xfId="1" applyFont="1" applyBorder="1" applyAlignment="1" applyProtection="1">
      <alignment horizontal="center" vertical="center" wrapText="1"/>
      <protection locked="0"/>
    </xf>
    <xf numFmtId="0" fontId="22" fillId="0" borderId="52" xfId="1" applyFont="1" applyBorder="1" applyAlignment="1" applyProtection="1">
      <alignment horizontal="center" vertical="center" wrapText="1"/>
      <protection locked="0"/>
    </xf>
    <xf numFmtId="0" fontId="5" fillId="20" borderId="13" xfId="1" applyFont="1" applyFill="1" applyBorder="1" applyAlignment="1">
      <alignment vertical="center" wrapText="1"/>
    </xf>
    <xf numFmtId="0" fontId="22" fillId="0" borderId="13" xfId="1" applyFont="1" applyBorder="1" applyAlignment="1" applyProtection="1">
      <alignment horizontal="justify" vertical="center" wrapText="1"/>
      <protection locked="0"/>
    </xf>
    <xf numFmtId="0" fontId="22" fillId="0" borderId="14" xfId="1" applyFont="1" applyBorder="1" applyAlignment="1" applyProtection="1">
      <alignment horizontal="justify" vertical="center" wrapText="1"/>
      <protection locked="0"/>
    </xf>
    <xf numFmtId="0" fontId="22" fillId="2" borderId="4" xfId="1" applyFont="1" applyFill="1" applyBorder="1" applyAlignment="1" applyProtection="1">
      <alignment horizontal="center" vertical="center" wrapText="1"/>
      <protection locked="0"/>
    </xf>
    <xf numFmtId="0" fontId="22" fillId="2" borderId="17" xfId="1" applyFont="1" applyFill="1" applyBorder="1" applyAlignment="1" applyProtection="1">
      <alignment horizontal="center" vertical="center" wrapText="1"/>
      <protection locked="0"/>
    </xf>
    <xf numFmtId="0" fontId="5" fillId="20" borderId="1" xfId="1" applyFont="1" applyFill="1" applyBorder="1" applyAlignment="1">
      <alignment horizontal="left" vertical="center" wrapText="1"/>
    </xf>
    <xf numFmtId="0" fontId="5" fillId="20" borderId="3" xfId="1" applyFont="1" applyFill="1" applyBorder="1" applyAlignment="1">
      <alignment horizontal="left" vertical="center" wrapText="1"/>
    </xf>
    <xf numFmtId="0" fontId="5" fillId="20" borderId="13" xfId="1" applyFont="1" applyFill="1" applyBorder="1" applyAlignment="1">
      <alignment horizontal="left" vertical="center" wrapText="1"/>
    </xf>
    <xf numFmtId="0" fontId="22" fillId="0" borderId="13" xfId="1" applyFont="1" applyBorder="1" applyAlignment="1" applyProtection="1">
      <alignment horizontal="center" vertical="center" wrapText="1"/>
      <protection locked="0"/>
    </xf>
    <xf numFmtId="0" fontId="22" fillId="0" borderId="14" xfId="1" applyFont="1" applyBorder="1" applyAlignment="1" applyProtection="1">
      <alignment horizontal="center" vertical="center" wrapText="1"/>
      <protection locked="0"/>
    </xf>
    <xf numFmtId="0" fontId="33" fillId="0" borderId="4" xfId="19" applyFont="1" applyBorder="1" applyAlignment="1">
      <alignment horizontal="center" vertical="center" wrapText="1"/>
    </xf>
    <xf numFmtId="0" fontId="33" fillId="0" borderId="17" xfId="19" applyFont="1" applyBorder="1" applyAlignment="1">
      <alignment horizontal="center" vertical="center" wrapText="1"/>
    </xf>
    <xf numFmtId="0" fontId="4" fillId="19" borderId="12" xfId="1" applyFont="1" applyFill="1" applyBorder="1" applyAlignment="1" applyProtection="1">
      <alignment horizontal="center" vertical="center" wrapText="1"/>
    </xf>
    <xf numFmtId="0" fontId="4" fillId="19" borderId="13" xfId="1" applyFont="1" applyFill="1" applyBorder="1" applyAlignment="1" applyProtection="1">
      <alignment horizontal="center" vertical="center" wrapText="1"/>
    </xf>
    <xf numFmtId="0" fontId="4" fillId="19" borderId="14" xfId="1" applyFont="1" applyFill="1" applyBorder="1" applyAlignment="1" applyProtection="1">
      <alignment horizontal="center" vertical="center" wrapText="1"/>
    </xf>
    <xf numFmtId="0" fontId="22" fillId="0" borderId="4" xfId="1" applyFont="1" applyBorder="1" applyAlignment="1" applyProtection="1">
      <alignment horizontal="center" vertical="center" wrapText="1"/>
      <protection locked="0"/>
    </xf>
    <xf numFmtId="0" fontId="22" fillId="0" borderId="17" xfId="1" applyFont="1" applyBorder="1" applyAlignment="1" applyProtection="1">
      <alignment horizontal="center" vertical="center" wrapText="1"/>
      <protection locked="0"/>
    </xf>
    <xf numFmtId="0" fontId="5" fillId="20" borderId="23" xfId="1" applyFont="1" applyFill="1" applyBorder="1" applyAlignment="1">
      <alignment horizontal="left" vertical="center" wrapText="1"/>
    </xf>
    <xf numFmtId="0" fontId="22" fillId="0" borderId="23" xfId="1" applyFont="1" applyFill="1" applyBorder="1" applyAlignment="1" applyProtection="1">
      <alignment horizontal="center" vertical="center" wrapText="1"/>
      <protection locked="0"/>
    </xf>
    <xf numFmtId="0" fontId="22" fillId="0" borderId="52" xfId="1" applyFont="1" applyFill="1" applyBorder="1" applyAlignment="1" applyProtection="1">
      <alignment horizontal="center" vertical="center" wrapText="1"/>
      <protection locked="0"/>
    </xf>
    <xf numFmtId="0" fontId="2" fillId="20" borderId="4" xfId="1" applyFont="1" applyFill="1" applyBorder="1" applyAlignment="1" applyProtection="1">
      <alignment horizontal="center" vertical="center" wrapText="1"/>
    </xf>
    <xf numFmtId="0" fontId="5" fillId="0" borderId="4" xfId="19" applyFont="1" applyBorder="1" applyAlignment="1">
      <alignment horizontal="center" vertical="center" wrapText="1"/>
    </xf>
    <xf numFmtId="0" fontId="5" fillId="0" borderId="17" xfId="19" applyFont="1" applyBorder="1" applyAlignment="1">
      <alignment horizontal="center" vertical="center" wrapText="1"/>
    </xf>
    <xf numFmtId="0" fontId="34" fillId="0" borderId="4" xfId="9" applyFont="1" applyFill="1" applyBorder="1" applyAlignment="1">
      <alignment horizontal="center" vertical="center" wrapText="1"/>
    </xf>
    <xf numFmtId="0" fontId="34" fillId="0" borderId="17" xfId="9" applyFont="1" applyFill="1" applyBorder="1" applyAlignment="1">
      <alignment horizontal="center" vertical="center" wrapText="1"/>
    </xf>
    <xf numFmtId="0" fontId="5" fillId="20" borderId="54" xfId="1" applyFont="1" applyFill="1" applyBorder="1" applyAlignment="1" applyProtection="1">
      <alignment horizontal="center" vertical="top" wrapText="1"/>
      <protection locked="0"/>
    </xf>
    <xf numFmtId="0" fontId="5" fillId="20" borderId="16" xfId="1" applyFont="1" applyFill="1" applyBorder="1" applyAlignment="1" applyProtection="1">
      <alignment horizontal="center" vertical="top" wrapText="1"/>
      <protection locked="0"/>
    </xf>
    <xf numFmtId="0" fontId="0" fillId="0" borderId="37" xfId="0" applyBorder="1" applyAlignment="1">
      <alignment horizontal="center" vertical="top" wrapText="1"/>
    </xf>
    <xf numFmtId="0" fontId="0" fillId="0" borderId="40" xfId="0" applyBorder="1" applyAlignment="1">
      <alignment horizontal="center" vertical="top" wrapText="1"/>
    </xf>
    <xf numFmtId="0" fontId="6" fillId="18" borderId="12" xfId="1" applyFont="1" applyFill="1" applyBorder="1" applyAlignment="1">
      <alignment horizontal="center" vertical="center" wrapText="1"/>
    </xf>
    <xf numFmtId="0" fontId="6" fillId="18" borderId="13" xfId="1" applyFont="1" applyFill="1" applyBorder="1" applyAlignment="1">
      <alignment horizontal="center" vertical="center" wrapText="1"/>
    </xf>
    <xf numFmtId="0" fontId="6" fillId="18" borderId="14" xfId="1" applyFont="1" applyFill="1" applyBorder="1" applyAlignment="1">
      <alignment horizontal="center" vertical="center" wrapText="1"/>
    </xf>
    <xf numFmtId="0" fontId="2" fillId="20" borderId="18" xfId="1" applyFont="1" applyFill="1" applyBorder="1" applyAlignment="1" applyProtection="1">
      <alignment horizontal="center" vertical="center" wrapText="1"/>
    </xf>
    <xf numFmtId="0" fontId="2" fillId="20" borderId="29" xfId="1" applyFont="1" applyFill="1" applyBorder="1" applyAlignment="1" applyProtection="1">
      <alignment horizontal="center" vertical="center" wrapText="1"/>
    </xf>
    <xf numFmtId="0" fontId="2" fillId="0" borderId="23" xfId="1" applyFont="1" applyBorder="1" applyAlignment="1">
      <alignment horizontal="center" vertical="center"/>
    </xf>
    <xf numFmtId="0" fontId="2" fillId="0" borderId="52" xfId="1" applyFont="1" applyBorder="1" applyAlignment="1">
      <alignment horizontal="center" vertical="center"/>
    </xf>
    <xf numFmtId="0" fontId="2" fillId="0" borderId="31" xfId="1" applyFont="1" applyBorder="1" applyAlignment="1">
      <alignment horizontal="center"/>
    </xf>
    <xf numFmtId="0" fontId="2" fillId="0" borderId="57" xfId="1" applyFont="1" applyBorder="1" applyAlignment="1">
      <alignment horizontal="center"/>
    </xf>
    <xf numFmtId="0" fontId="2" fillId="0" borderId="30" xfId="1" applyFont="1" applyBorder="1" applyAlignment="1">
      <alignment horizontal="center"/>
    </xf>
    <xf numFmtId="0" fontId="1" fillId="19" borderId="13" xfId="1" applyFill="1" applyBorder="1" applyAlignment="1"/>
    <xf numFmtId="0" fontId="1" fillId="19" borderId="14" xfId="1" applyFill="1" applyBorder="1" applyAlignment="1"/>
    <xf numFmtId="0" fontId="4" fillId="2" borderId="4"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2" fillId="19" borderId="15"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0" fontId="2" fillId="0" borderId="1" xfId="1" applyFont="1" applyFill="1" applyBorder="1" applyAlignment="1" applyProtection="1">
      <alignment horizontal="center" vertical="center" wrapText="1"/>
    </xf>
    <xf numFmtId="0" fontId="2" fillId="0" borderId="51" xfId="1" applyFont="1" applyFill="1" applyBorder="1" applyAlignment="1" applyProtection="1">
      <alignment horizontal="center" vertical="center" wrapText="1"/>
    </xf>
    <xf numFmtId="0" fontId="2" fillId="0" borderId="8" xfId="1" applyFont="1" applyFill="1" applyBorder="1" applyAlignment="1" applyProtection="1">
      <alignment horizontal="center" vertical="center" wrapText="1"/>
    </xf>
    <xf numFmtId="0" fontId="33" fillId="0" borderId="4" xfId="1" applyFont="1" applyBorder="1" applyAlignment="1">
      <alignment horizontal="center" vertical="center" wrapText="1"/>
    </xf>
    <xf numFmtId="0" fontId="33" fillId="0" borderId="17" xfId="1" applyFont="1" applyBorder="1" applyAlignment="1">
      <alignment horizontal="center" vertical="center" wrapText="1"/>
    </xf>
    <xf numFmtId="0" fontId="2" fillId="0" borderId="4" xfId="1" applyFont="1" applyBorder="1" applyAlignment="1">
      <alignment horizontal="center" vertical="center" wrapText="1"/>
    </xf>
    <xf numFmtId="0" fontId="2" fillId="0" borderId="4" xfId="1" applyFont="1" applyBorder="1" applyAlignment="1">
      <alignment vertical="center" wrapText="1"/>
    </xf>
    <xf numFmtId="0" fontId="2" fillId="0" borderId="17" xfId="1" applyFont="1" applyBorder="1" applyAlignment="1">
      <alignment vertical="center" wrapText="1"/>
    </xf>
    <xf numFmtId="0" fontId="5" fillId="0" borderId="1" xfId="1" applyFont="1" applyFill="1" applyBorder="1" applyAlignment="1" applyProtection="1">
      <alignment horizontal="left" vertical="center" wrapText="1"/>
      <protection locked="0"/>
    </xf>
    <xf numFmtId="0" fontId="5" fillId="0" borderId="51" xfId="1" applyFont="1" applyFill="1" applyBorder="1" applyAlignment="1" applyProtection="1">
      <alignment horizontal="left" vertical="center" wrapText="1"/>
      <protection locked="0"/>
    </xf>
    <xf numFmtId="0" fontId="5" fillId="0" borderId="3" xfId="1" applyFont="1" applyFill="1" applyBorder="1" applyAlignment="1" applyProtection="1">
      <alignment horizontal="left" vertical="center" wrapText="1"/>
      <protection locked="0"/>
    </xf>
    <xf numFmtId="0" fontId="2" fillId="0" borderId="4" xfId="1" applyFont="1" applyBorder="1" applyAlignment="1">
      <alignment horizontal="center" vertical="center"/>
    </xf>
    <xf numFmtId="0" fontId="2" fillId="0" borderId="1" xfId="1" applyFont="1" applyBorder="1" applyAlignment="1">
      <alignment horizontal="center" vertical="center" wrapText="1"/>
    </xf>
    <xf numFmtId="0" fontId="2" fillId="0" borderId="3" xfId="1" applyFont="1" applyBorder="1" applyAlignment="1">
      <alignment horizontal="center" vertical="center" wrapText="1"/>
    </xf>
    <xf numFmtId="0" fontId="5" fillId="0" borderId="23" xfId="1" applyFont="1" applyBorder="1" applyAlignment="1" applyProtection="1">
      <alignment horizontal="justify" vertical="center" wrapText="1"/>
      <protection locked="0"/>
    </xf>
    <xf numFmtId="0" fontId="5" fillId="0" borderId="52" xfId="1" applyFont="1" applyBorder="1" applyAlignment="1" applyProtection="1">
      <alignment horizontal="justify" vertical="center" wrapText="1"/>
      <protection locked="0"/>
    </xf>
    <xf numFmtId="0" fontId="5" fillId="2" borderId="6" xfId="1" quotePrefix="1" applyFont="1" applyFill="1" applyBorder="1" applyAlignment="1" applyProtection="1">
      <alignment horizontal="center" vertical="center" wrapText="1"/>
      <protection locked="0"/>
    </xf>
    <xf numFmtId="0" fontId="38" fillId="0" borderId="13" xfId="1" applyFont="1" applyBorder="1" applyAlignment="1" applyProtection="1">
      <alignment horizontal="justify" vertical="center" wrapText="1"/>
      <protection locked="0"/>
    </xf>
    <xf numFmtId="0" fontId="17" fillId="0" borderId="4" xfId="1" applyFont="1" applyBorder="1" applyAlignment="1" applyProtection="1">
      <alignment horizontal="left" vertical="center" wrapText="1"/>
      <protection locked="0"/>
    </xf>
    <xf numFmtId="0" fontId="22" fillId="0" borderId="4" xfId="1" applyFont="1" applyBorder="1" applyAlignment="1" applyProtection="1">
      <alignment horizontal="left" vertical="center" wrapText="1"/>
      <protection locked="0"/>
    </xf>
    <xf numFmtId="0" fontId="22" fillId="0" borderId="17" xfId="1" applyFont="1" applyBorder="1" applyAlignment="1" applyProtection="1">
      <alignment horizontal="left" vertical="center" wrapText="1"/>
      <protection locked="0"/>
    </xf>
    <xf numFmtId="0" fontId="1" fillId="19" borderId="13" xfId="1" applyFont="1" applyFill="1" applyBorder="1" applyAlignment="1"/>
    <xf numFmtId="0" fontId="1" fillId="19" borderId="14" xfId="1" applyFont="1" applyFill="1" applyBorder="1" applyAlignment="1"/>
    <xf numFmtId="3" fontId="34" fillId="0" borderId="1" xfId="3" applyNumberFormat="1" applyFont="1" applyFill="1" applyBorder="1" applyAlignment="1" applyProtection="1">
      <alignment horizontal="center" vertical="center" wrapText="1"/>
    </xf>
    <xf numFmtId="3" fontId="34" fillId="0" borderId="8" xfId="3" applyNumberFormat="1" applyFont="1" applyFill="1" applyBorder="1" applyAlignment="1" applyProtection="1">
      <alignment horizontal="center" vertical="center" wrapText="1"/>
    </xf>
    <xf numFmtId="0" fontId="24" fillId="0" borderId="51" xfId="1" applyFont="1" applyFill="1" applyBorder="1" applyAlignment="1" applyProtection="1">
      <alignment horizontal="center" vertical="center" wrapText="1"/>
      <protection locked="0"/>
    </xf>
    <xf numFmtId="0" fontId="24" fillId="0" borderId="3" xfId="1" applyFont="1" applyFill="1" applyBorder="1" applyAlignment="1" applyProtection="1">
      <alignment horizontal="center" vertical="center" wrapText="1"/>
      <protection locked="0"/>
    </xf>
    <xf numFmtId="0" fontId="22" fillId="0" borderId="23" xfId="1" applyFont="1" applyBorder="1" applyAlignment="1" applyProtection="1">
      <alignment horizontal="justify" vertical="center" wrapText="1"/>
      <protection locked="0"/>
    </xf>
    <xf numFmtId="0" fontId="22" fillId="0" borderId="52" xfId="1" applyFont="1" applyBorder="1" applyAlignment="1" applyProtection="1">
      <alignment horizontal="justify" vertical="center" wrapText="1"/>
      <protection locked="0"/>
    </xf>
    <xf numFmtId="0" fontId="22" fillId="0" borderId="4" xfId="1" applyFont="1" applyBorder="1" applyAlignment="1" applyProtection="1">
      <alignment horizontal="center" vertical="top" wrapText="1"/>
      <protection locked="0"/>
    </xf>
    <xf numFmtId="0" fontId="22" fillId="0" borderId="17" xfId="1" applyFont="1" applyBorder="1" applyAlignment="1" applyProtection="1">
      <alignment horizontal="center" vertical="top" wrapText="1"/>
      <protection locked="0"/>
    </xf>
    <xf numFmtId="0" fontId="22" fillId="0" borderId="4" xfId="1" applyFont="1" applyBorder="1" applyAlignment="1" applyProtection="1">
      <alignment vertical="center" wrapText="1"/>
      <protection locked="0"/>
    </xf>
    <xf numFmtId="0" fontId="22" fillId="0" borderId="17" xfId="1" applyFont="1" applyBorder="1" applyAlignment="1" applyProtection="1">
      <alignment vertical="center" wrapText="1"/>
      <protection locked="0"/>
    </xf>
    <xf numFmtId="0" fontId="11" fillId="2" borderId="4" xfId="1" applyFont="1" applyFill="1" applyBorder="1" applyAlignment="1" applyProtection="1">
      <alignment horizontal="center" vertical="center" wrapText="1"/>
      <protection locked="0"/>
    </xf>
    <xf numFmtId="0" fontId="11" fillId="2" borderId="17" xfId="1" applyFont="1" applyFill="1" applyBorder="1" applyAlignment="1" applyProtection="1">
      <alignment horizontal="center" vertical="center" wrapText="1"/>
      <protection locked="0"/>
    </xf>
    <xf numFmtId="0" fontId="39" fillId="2" borderId="4" xfId="1" applyFont="1" applyFill="1" applyBorder="1" applyAlignment="1" applyProtection="1">
      <alignment horizontal="center" vertical="center" wrapText="1"/>
    </xf>
    <xf numFmtId="0" fontId="5" fillId="0" borderId="4" xfId="1" applyFont="1" applyBorder="1" applyAlignment="1">
      <alignment horizontal="center" vertical="center" wrapText="1"/>
    </xf>
    <xf numFmtId="0" fontId="5" fillId="0" borderId="17" xfId="1" applyFont="1" applyBorder="1" applyAlignment="1">
      <alignment horizontal="center" vertical="center" wrapText="1"/>
    </xf>
    <xf numFmtId="0" fontId="25" fillId="0" borderId="64" xfId="111" applyFill="1" applyBorder="1"/>
    <xf numFmtId="0" fontId="42" fillId="21" borderId="63" xfId="111" applyFont="1" applyFill="1" applyBorder="1" applyAlignment="1">
      <alignment horizontal="center" vertical="center" wrapText="1"/>
    </xf>
    <xf numFmtId="0" fontId="44" fillId="0" borderId="63" xfId="111" applyFont="1" applyFill="1" applyBorder="1" applyAlignment="1" applyProtection="1">
      <alignment horizontal="center" vertical="center" wrapText="1"/>
      <protection locked="0"/>
    </xf>
    <xf numFmtId="4" fontId="45" fillId="0" borderId="63" xfId="111" applyNumberFormat="1" applyFont="1" applyFill="1" applyBorder="1" applyAlignment="1">
      <alignment horizontal="center" vertical="center" wrapText="1"/>
    </xf>
    <xf numFmtId="0" fontId="45" fillId="0" borderId="63" xfId="111" applyFont="1" applyFill="1" applyBorder="1" applyAlignment="1" applyProtection="1">
      <alignment horizontal="center" vertical="center" wrapText="1"/>
      <protection locked="0"/>
    </xf>
    <xf numFmtId="0" fontId="45" fillId="0" borderId="63" xfId="111" applyFont="1" applyFill="1" applyBorder="1" applyAlignment="1">
      <alignment horizontal="center"/>
    </xf>
    <xf numFmtId="3" fontId="45" fillId="0" borderId="63" xfId="111" applyNumberFormat="1" applyFont="1" applyFill="1" applyBorder="1" applyAlignment="1" applyProtection="1">
      <alignment horizontal="center" vertical="center" wrapText="1"/>
    </xf>
    <xf numFmtId="3" fontId="42" fillId="23" borderId="63" xfId="111" applyNumberFormat="1" applyFont="1" applyFill="1" applyBorder="1" applyAlignment="1" applyProtection="1">
      <alignment horizontal="center" vertical="center" wrapText="1"/>
      <protection locked="0"/>
    </xf>
    <xf numFmtId="0" fontId="42" fillId="22" borderId="63" xfId="111" applyFont="1" applyFill="1" applyBorder="1" applyAlignment="1">
      <alignment horizontal="center" vertical="center" wrapText="1"/>
    </xf>
    <xf numFmtId="0" fontId="42" fillId="21" borderId="63" xfId="111" applyFont="1" applyFill="1" applyBorder="1" applyAlignment="1">
      <alignment horizontal="center" wrapText="1"/>
    </xf>
    <xf numFmtId="0" fontId="42" fillId="21" borderId="68" xfId="111" applyFont="1" applyFill="1" applyBorder="1" applyAlignment="1" applyProtection="1">
      <alignment horizontal="center" vertical="center" wrapText="1"/>
      <protection locked="0"/>
    </xf>
    <xf numFmtId="0" fontId="25" fillId="21" borderId="67" xfId="111" applyFill="1" applyBorder="1"/>
    <xf numFmtId="3" fontId="45" fillId="0" borderId="63" xfId="111" applyNumberFormat="1" applyFont="1" applyFill="1" applyBorder="1" applyAlignment="1">
      <alignment horizontal="center"/>
    </xf>
    <xf numFmtId="0" fontId="42" fillId="21" borderId="70" xfId="111" applyFont="1" applyFill="1" applyBorder="1" applyAlignment="1" applyProtection="1">
      <alignment horizontal="center" vertical="center" wrapText="1"/>
      <protection locked="0"/>
    </xf>
    <xf numFmtId="0" fontId="42" fillId="21" borderId="71" xfId="111" applyFont="1" applyFill="1" applyBorder="1" applyAlignment="1" applyProtection="1">
      <alignment horizontal="center" vertical="center" wrapText="1"/>
      <protection locked="0"/>
    </xf>
    <xf numFmtId="0" fontId="0" fillId="0" borderId="72" xfId="0" applyBorder="1" applyAlignment="1">
      <alignment horizontal="center" vertical="center" wrapText="1"/>
    </xf>
    <xf numFmtId="0" fontId="0" fillId="0" borderId="73" xfId="0" applyBorder="1" applyAlignment="1">
      <alignment horizontal="center" vertical="center" wrapText="1"/>
    </xf>
    <xf numFmtId="0" fontId="42" fillId="0" borderId="63" xfId="111" applyFont="1" applyFill="1" applyBorder="1" applyAlignment="1">
      <alignment horizontal="center"/>
    </xf>
    <xf numFmtId="0" fontId="33" fillId="0" borderId="63" xfId="111" applyFont="1" applyFill="1" applyBorder="1" applyAlignment="1" applyProtection="1">
      <alignment horizontal="center" vertical="center" wrapText="1"/>
      <protection locked="0"/>
    </xf>
    <xf numFmtId="0" fontId="42" fillId="21" borderId="63" xfId="111" applyFont="1" applyFill="1" applyBorder="1" applyAlignment="1">
      <alignment vertical="center" wrapText="1"/>
    </xf>
    <xf numFmtId="0" fontId="42" fillId="21" borderId="63" xfId="111" applyFont="1" applyFill="1" applyBorder="1" applyAlignment="1" applyProtection="1">
      <alignment horizontal="center" vertical="center" wrapText="1"/>
      <protection locked="0"/>
    </xf>
    <xf numFmtId="0" fontId="46" fillId="0" borderId="63" xfId="111" applyFont="1" applyFill="1" applyBorder="1" applyAlignment="1">
      <alignment horizontal="center"/>
    </xf>
    <xf numFmtId="0" fontId="42" fillId="0" borderId="63" xfId="111" applyFont="1" applyFill="1" applyBorder="1" applyAlignment="1">
      <alignment horizontal="center" wrapText="1"/>
    </xf>
    <xf numFmtId="0" fontId="42" fillId="0" borderId="63" xfId="111" applyFont="1" applyFill="1" applyBorder="1" applyAlignment="1" applyProtection="1">
      <alignment horizontal="center" vertical="center" wrapText="1"/>
      <protection locked="0"/>
    </xf>
    <xf numFmtId="0" fontId="42" fillId="0" borderId="63" xfId="111" applyFont="1" applyFill="1" applyBorder="1" applyAlignment="1" applyProtection="1">
      <alignment horizontal="justify" vertical="center" wrapText="1"/>
      <protection locked="0"/>
    </xf>
    <xf numFmtId="0" fontId="44" fillId="0" borderId="63" xfId="111" applyFont="1" applyFill="1" applyBorder="1" applyAlignment="1" applyProtection="1">
      <alignment horizontal="justify" vertical="center" wrapText="1"/>
      <protection locked="0"/>
    </xf>
    <xf numFmtId="0" fontId="42" fillId="21" borderId="63" xfId="111" applyFont="1" applyFill="1" applyBorder="1" applyAlignment="1">
      <alignment horizontal="left" vertical="center" wrapText="1"/>
    </xf>
    <xf numFmtId="0" fontId="42" fillId="23" borderId="63" xfId="111" applyFont="1" applyFill="1" applyBorder="1" applyAlignment="1" applyProtection="1">
      <alignment horizontal="center" vertical="center" wrapText="1"/>
      <protection locked="0"/>
    </xf>
    <xf numFmtId="0" fontId="42" fillId="0" borderId="63" xfId="111" applyFont="1" applyFill="1" applyBorder="1" applyAlignment="1">
      <alignment horizontal="center" vertical="center" wrapText="1"/>
    </xf>
    <xf numFmtId="0" fontId="44" fillId="23" borderId="63" xfId="111" applyFont="1" applyFill="1" applyBorder="1" applyAlignment="1" applyProtection="1">
      <alignment horizontal="justify" vertical="center" wrapText="1"/>
      <protection locked="0"/>
    </xf>
    <xf numFmtId="0" fontId="42" fillId="21" borderId="63" xfId="111" applyFont="1" applyFill="1" applyBorder="1" applyAlignment="1" applyProtection="1">
      <alignment horizontal="center" vertical="center" wrapText="1"/>
    </xf>
    <xf numFmtId="0" fontId="45" fillId="0" borderId="63" xfId="111" applyFont="1" applyFill="1" applyBorder="1" applyAlignment="1">
      <alignment horizontal="center" vertical="center" wrapText="1"/>
    </xf>
    <xf numFmtId="0" fontId="44" fillId="23" borderId="63" xfId="111" applyFont="1" applyFill="1" applyBorder="1" applyAlignment="1" applyProtection="1">
      <alignment horizontal="center" vertical="center" wrapText="1"/>
      <protection locked="0"/>
    </xf>
    <xf numFmtId="0" fontId="35" fillId="23" borderId="63" xfId="111" applyFont="1" applyFill="1" applyBorder="1" applyAlignment="1" applyProtection="1">
      <alignment horizontal="justify" vertical="center" wrapText="1"/>
      <protection locked="0"/>
    </xf>
    <xf numFmtId="0" fontId="42" fillId="22" borderId="63" xfId="111" applyFont="1" applyFill="1" applyBorder="1" applyAlignment="1" applyProtection="1">
      <alignment horizontal="center" vertical="center" wrapText="1"/>
    </xf>
    <xf numFmtId="0" fontId="46" fillId="22" borderId="63" xfId="111" applyFont="1" applyFill="1" applyBorder="1" applyAlignment="1" applyProtection="1">
      <alignment horizontal="center" vertical="center" wrapText="1"/>
    </xf>
    <xf numFmtId="0" fontId="46" fillId="23" borderId="63" xfId="111" applyFont="1" applyFill="1" applyBorder="1" applyAlignment="1" applyProtection="1">
      <alignment horizontal="center" vertical="center" wrapText="1"/>
    </xf>
    <xf numFmtId="0" fontId="47" fillId="0" borderId="63" xfId="111" applyFont="1" applyFill="1" applyBorder="1"/>
    <xf numFmtId="0" fontId="48" fillId="25" borderId="63" xfId="111" applyFont="1" applyFill="1" applyBorder="1" applyAlignment="1">
      <alignment horizontal="center" vertical="center" wrapText="1"/>
    </xf>
    <xf numFmtId="0" fontId="25" fillId="0" borderId="63" xfId="111" applyFill="1" applyBorder="1" applyAlignment="1">
      <alignment horizontal="center" vertical="center"/>
    </xf>
    <xf numFmtId="0" fontId="42" fillId="0" borderId="63" xfId="111" applyFont="1" applyFill="1" applyBorder="1" applyAlignment="1" applyProtection="1">
      <alignment horizontal="center" vertical="center" wrapText="1"/>
    </xf>
    <xf numFmtId="3" fontId="5" fillId="0" borderId="1" xfId="3" applyNumberFormat="1" applyFont="1" applyFill="1" applyBorder="1" applyAlignment="1" applyProtection="1">
      <alignment horizontal="center" vertical="center" wrapText="1"/>
    </xf>
    <xf numFmtId="3" fontId="5" fillId="0" borderId="8" xfId="3" applyNumberFormat="1" applyFont="1" applyFill="1" applyBorder="1" applyAlignment="1" applyProtection="1">
      <alignment horizontal="center" vertical="center" wrapText="1"/>
    </xf>
    <xf numFmtId="0" fontId="5" fillId="0" borderId="1" xfId="3" applyFont="1" applyFill="1" applyBorder="1" applyAlignment="1" applyProtection="1">
      <alignment horizontal="center" vertical="center" wrapText="1"/>
      <protection locked="0"/>
    </xf>
    <xf numFmtId="0" fontId="5" fillId="0" borderId="8" xfId="3" applyFont="1" applyFill="1" applyBorder="1" applyAlignment="1" applyProtection="1">
      <alignment horizontal="center" vertical="center" wrapText="1"/>
      <protection locked="0"/>
    </xf>
    <xf numFmtId="4" fontId="36" fillId="0" borderId="54" xfId="3" applyNumberFormat="1" applyFont="1" applyFill="1" applyBorder="1" applyAlignment="1">
      <alignment horizontal="center" vertical="center" wrapText="1"/>
    </xf>
    <xf numFmtId="4" fontId="36" fillId="0" borderId="21" xfId="3" applyNumberFormat="1" applyFont="1" applyFill="1" applyBorder="1" applyAlignment="1">
      <alignment horizontal="center" vertical="center" wrapText="1"/>
    </xf>
    <xf numFmtId="4" fontId="36" fillId="0" borderId="16" xfId="3" applyNumberFormat="1" applyFont="1" applyFill="1" applyBorder="1" applyAlignment="1">
      <alignment horizontal="center" vertical="center" wrapText="1"/>
    </xf>
    <xf numFmtId="0" fontId="36" fillId="0" borderId="54" xfId="3" applyFont="1" applyFill="1" applyBorder="1" applyAlignment="1" applyProtection="1">
      <alignment horizontal="center" vertical="center" wrapText="1"/>
      <protection locked="0"/>
    </xf>
    <xf numFmtId="0" fontId="36" fillId="0" borderId="16" xfId="3" applyFont="1" applyFill="1" applyBorder="1" applyAlignment="1" applyProtection="1">
      <alignment horizontal="center" vertical="center" wrapText="1"/>
      <protection locked="0"/>
    </xf>
    <xf numFmtId="3" fontId="5" fillId="0" borderId="54" xfId="3" applyNumberFormat="1" applyFont="1" applyFill="1" applyBorder="1" applyAlignment="1" applyProtection="1">
      <alignment horizontal="center" vertical="center" wrapText="1"/>
    </xf>
    <xf numFmtId="3" fontId="5" fillId="0" borderId="42" xfId="3" applyNumberFormat="1" applyFont="1" applyFill="1" applyBorder="1" applyAlignment="1" applyProtection="1">
      <alignment horizontal="center" vertical="center" wrapText="1"/>
    </xf>
    <xf numFmtId="0" fontId="2" fillId="0" borderId="49" xfId="1" applyFont="1" applyBorder="1" applyAlignment="1">
      <alignment horizontal="center"/>
    </xf>
    <xf numFmtId="0" fontId="2" fillId="0" borderId="11" xfId="1" applyFont="1" applyBorder="1" applyAlignment="1">
      <alignment horizontal="center"/>
    </xf>
    <xf numFmtId="3" fontId="5" fillId="2" borderId="1" xfId="3" applyNumberFormat="1" applyFont="1" applyFill="1" applyBorder="1" applyAlignment="1" applyProtection="1">
      <alignment horizontal="center" vertical="center" wrapText="1"/>
    </xf>
    <xf numFmtId="3" fontId="5" fillId="2" borderId="8" xfId="3" applyNumberFormat="1" applyFont="1" applyFill="1" applyBorder="1" applyAlignment="1" applyProtection="1">
      <alignment horizontal="center" vertical="center" wrapText="1"/>
    </xf>
    <xf numFmtId="0" fontId="5" fillId="2" borderId="1" xfId="1" applyFont="1" applyFill="1" applyBorder="1" applyAlignment="1" applyProtection="1">
      <alignment horizontal="left" vertical="center" wrapText="1"/>
      <protection locked="0"/>
    </xf>
    <xf numFmtId="0" fontId="5" fillId="2" borderId="51" xfId="1" applyFont="1" applyFill="1" applyBorder="1" applyAlignment="1" applyProtection="1">
      <alignment horizontal="left" vertical="center" wrapText="1"/>
      <protection locked="0"/>
    </xf>
    <xf numFmtId="0" fontId="5" fillId="2" borderId="3" xfId="1" applyFont="1" applyFill="1" applyBorder="1" applyAlignment="1" applyProtection="1">
      <alignment horizontal="left" vertical="center" wrapText="1"/>
      <protection locked="0"/>
    </xf>
    <xf numFmtId="3" fontId="33" fillId="2" borderId="4" xfId="1" applyNumberFormat="1" applyFont="1" applyFill="1" applyBorder="1" applyAlignment="1" applyProtection="1">
      <alignment horizontal="center" vertical="center" wrapText="1"/>
      <protection locked="0"/>
    </xf>
    <xf numFmtId="0" fontId="33" fillId="2" borderId="4" xfId="1" applyFont="1" applyFill="1" applyBorder="1" applyAlignment="1" applyProtection="1">
      <alignment horizontal="left" vertical="center" wrapText="1"/>
      <protection locked="0"/>
    </xf>
    <xf numFmtId="3" fontId="33" fillId="2" borderId="1" xfId="1" applyNumberFormat="1" applyFont="1" applyFill="1" applyBorder="1" applyAlignment="1" applyProtection="1">
      <alignment horizontal="center" vertical="center" wrapText="1"/>
      <protection locked="0"/>
    </xf>
    <xf numFmtId="3" fontId="33" fillId="2" borderId="3" xfId="1" applyNumberFormat="1" applyFont="1" applyFill="1" applyBorder="1" applyAlignment="1" applyProtection="1">
      <alignment horizontal="center" vertical="center" wrapText="1"/>
      <protection locked="0"/>
    </xf>
    <xf numFmtId="0" fontId="5" fillId="0" borderId="34" xfId="1" applyFont="1" applyFill="1" applyBorder="1" applyAlignment="1">
      <alignment horizontal="center" vertical="center" wrapText="1"/>
    </xf>
    <xf numFmtId="0" fontId="5" fillId="19" borderId="35" xfId="1" applyFont="1" applyFill="1" applyBorder="1" applyAlignment="1">
      <alignment horizontal="center" vertical="center" wrapText="1"/>
    </xf>
    <xf numFmtId="0" fontId="5" fillId="19" borderId="33" xfId="1" applyFont="1" applyFill="1" applyBorder="1" applyAlignment="1">
      <alignment horizontal="center" vertical="center" wrapText="1"/>
    </xf>
    <xf numFmtId="0" fontId="5" fillId="19" borderId="0" xfId="1" applyFont="1" applyFill="1" applyBorder="1" applyAlignment="1">
      <alignment horizontal="center" vertical="center" wrapText="1"/>
    </xf>
    <xf numFmtId="0" fontId="5" fillId="20" borderId="42" xfId="1" applyFont="1" applyFill="1" applyBorder="1" applyAlignment="1" applyProtection="1">
      <alignment horizontal="center" vertical="center" wrapText="1"/>
      <protection locked="0"/>
    </xf>
    <xf numFmtId="0" fontId="5" fillId="2" borderId="54" xfId="1" applyFont="1" applyFill="1" applyBorder="1" applyAlignment="1" applyProtection="1">
      <alignment horizontal="left" vertical="center" wrapText="1"/>
      <protection locked="0"/>
    </xf>
    <xf numFmtId="0" fontId="5" fillId="2" borderId="16" xfId="1" applyFont="1" applyFill="1" applyBorder="1" applyAlignment="1" applyProtection="1">
      <alignment horizontal="left" vertical="center" wrapText="1"/>
      <protection locked="0"/>
    </xf>
    <xf numFmtId="0" fontId="5" fillId="2" borderId="37" xfId="1" applyFont="1" applyFill="1" applyBorder="1" applyAlignment="1" applyProtection="1">
      <alignment horizontal="left" vertical="center" wrapText="1"/>
      <protection locked="0"/>
    </xf>
    <xf numFmtId="0" fontId="5" fillId="2" borderId="40" xfId="1" applyFont="1" applyFill="1" applyBorder="1" applyAlignment="1" applyProtection="1">
      <alignment horizontal="left" vertical="center" wrapText="1"/>
      <protection locked="0"/>
    </xf>
    <xf numFmtId="0" fontId="5" fillId="2" borderId="24"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0" borderId="4" xfId="1" applyFont="1" applyBorder="1" applyAlignment="1" applyProtection="1">
      <alignment horizontal="left" vertical="center" wrapText="1"/>
      <protection locked="0"/>
    </xf>
    <xf numFmtId="0" fontId="5" fillId="2" borderId="8" xfId="1" applyFont="1" applyFill="1" applyBorder="1" applyAlignment="1" applyProtection="1">
      <alignment horizontal="left" vertical="center" wrapText="1"/>
      <protection locked="0"/>
    </xf>
    <xf numFmtId="0" fontId="5" fillId="0" borderId="13" xfId="1" applyFont="1" applyBorder="1" applyAlignment="1" applyProtection="1">
      <alignment horizontal="left" vertical="center" wrapText="1"/>
      <protection locked="0"/>
    </xf>
    <xf numFmtId="0" fontId="22" fillId="0" borderId="13" xfId="1" applyFont="1" applyBorder="1" applyAlignment="1" applyProtection="1">
      <alignment horizontal="left" vertical="center" wrapText="1"/>
      <protection locked="0"/>
    </xf>
    <xf numFmtId="0" fontId="22" fillId="0" borderId="14" xfId="1" applyFont="1" applyBorder="1" applyAlignment="1" applyProtection="1">
      <alignment horizontal="left" vertical="center" wrapText="1"/>
      <protection locked="0"/>
    </xf>
    <xf numFmtId="0" fontId="5" fillId="2" borderId="4" xfId="1" applyFont="1" applyFill="1" applyBorder="1" applyAlignment="1" applyProtection="1">
      <alignment horizontal="left" vertical="center" wrapText="1"/>
      <protection locked="0"/>
    </xf>
    <xf numFmtId="0" fontId="5" fillId="2" borderId="17" xfId="1" applyFont="1" applyFill="1" applyBorder="1" applyAlignment="1" applyProtection="1">
      <alignment horizontal="left" vertical="center" wrapText="1"/>
      <protection locked="0"/>
    </xf>
    <xf numFmtId="0" fontId="5" fillId="19" borderId="61" xfId="1" applyFont="1" applyFill="1" applyBorder="1" applyAlignment="1">
      <alignment horizontal="center" vertical="center" wrapText="1"/>
    </xf>
    <xf numFmtId="0" fontId="5" fillId="20" borderId="54" xfId="1" applyFont="1" applyFill="1" applyBorder="1" applyAlignment="1">
      <alignment horizontal="center" vertical="center" wrapText="1"/>
    </xf>
    <xf numFmtId="0" fontId="5" fillId="20" borderId="16" xfId="1" applyFont="1" applyFill="1" applyBorder="1" applyAlignment="1">
      <alignment horizontal="center" vertical="center" wrapText="1"/>
    </xf>
    <xf numFmtId="0" fontId="5" fillId="20" borderId="37" xfId="1" applyFont="1" applyFill="1" applyBorder="1" applyAlignment="1">
      <alignment horizontal="center" vertical="center" wrapText="1"/>
    </xf>
    <xf numFmtId="0" fontId="5" fillId="20" borderId="40" xfId="1" applyFont="1" applyFill="1" applyBorder="1" applyAlignment="1">
      <alignment horizontal="center" vertical="center" wrapText="1"/>
    </xf>
    <xf numFmtId="0" fontId="5" fillId="2" borderId="54" xfId="1" applyFont="1" applyFill="1" applyBorder="1" applyAlignment="1" applyProtection="1">
      <alignment horizontal="center" vertical="center" wrapText="1"/>
      <protection locked="0"/>
    </xf>
    <xf numFmtId="0" fontId="5" fillId="2" borderId="21" xfId="1" applyFont="1" applyFill="1" applyBorder="1" applyAlignment="1" applyProtection="1">
      <alignment horizontal="center" vertical="center" wrapText="1"/>
      <protection locked="0"/>
    </xf>
    <xf numFmtId="0" fontId="5" fillId="2" borderId="42" xfId="1" applyFont="1" applyFill="1" applyBorder="1" applyAlignment="1" applyProtection="1">
      <alignment horizontal="center" vertical="center" wrapText="1"/>
      <protection locked="0"/>
    </xf>
    <xf numFmtId="0" fontId="5" fillId="2" borderId="37" xfId="1" applyFont="1" applyFill="1" applyBorder="1" applyAlignment="1" applyProtection="1">
      <alignment horizontal="center" vertical="center" wrapText="1"/>
      <protection locked="0"/>
    </xf>
    <xf numFmtId="0" fontId="5" fillId="2" borderId="46" xfId="1" applyFont="1" applyFill="1" applyBorder="1" applyAlignment="1" applyProtection="1">
      <alignment horizontal="center" vertical="center" wrapText="1"/>
      <protection locked="0"/>
    </xf>
    <xf numFmtId="0" fontId="5" fillId="2" borderId="62" xfId="1" applyFont="1" applyFill="1" applyBorder="1" applyAlignment="1" applyProtection="1">
      <alignment horizontal="center" vertical="center" wrapText="1"/>
      <protection locked="0"/>
    </xf>
    <xf numFmtId="0" fontId="22" fillId="2" borderId="4" xfId="1" applyFont="1" applyFill="1" applyBorder="1" applyAlignment="1" applyProtection="1">
      <alignment horizontal="left" vertical="center" wrapText="1"/>
      <protection locked="0"/>
    </xf>
    <xf numFmtId="0" fontId="22" fillId="2" borderId="17" xfId="1" applyFont="1" applyFill="1" applyBorder="1" applyAlignment="1" applyProtection="1">
      <alignment horizontal="left" vertical="center" wrapText="1"/>
      <protection locked="0"/>
    </xf>
    <xf numFmtId="0" fontId="33" fillId="0" borderId="1" xfId="19" applyFont="1" applyBorder="1" applyAlignment="1">
      <alignment horizontal="center" vertical="center" wrapText="1"/>
    </xf>
    <xf numFmtId="0" fontId="33" fillId="0" borderId="51" xfId="19" applyFont="1" applyBorder="1" applyAlignment="1">
      <alignment horizontal="center" vertical="center" wrapText="1"/>
    </xf>
    <xf numFmtId="0" fontId="33" fillId="0" borderId="8" xfId="19" applyFont="1" applyBorder="1" applyAlignment="1">
      <alignment horizontal="center" vertical="center" wrapText="1"/>
    </xf>
    <xf numFmtId="0" fontId="2" fillId="20" borderId="4" xfId="1" applyFont="1" applyFill="1" applyBorder="1" applyAlignment="1" applyProtection="1">
      <alignment horizontal="left" vertical="center" wrapText="1"/>
    </xf>
    <xf numFmtId="0" fontId="33" fillId="0" borderId="4" xfId="4" applyFont="1" applyFill="1" applyBorder="1" applyAlignment="1">
      <alignment horizontal="center" vertical="center" wrapText="1"/>
    </xf>
    <xf numFmtId="0" fontId="33" fillId="0" borderId="17" xfId="4" applyFont="1" applyFill="1" applyBorder="1" applyAlignment="1">
      <alignment horizontal="center" vertical="center" wrapText="1"/>
    </xf>
    <xf numFmtId="0" fontId="2" fillId="2" borderId="4" xfId="1" applyFont="1" applyFill="1" applyBorder="1" applyAlignment="1" applyProtection="1">
      <alignment horizontal="center" vertical="center" wrapText="1"/>
    </xf>
    <xf numFmtId="0" fontId="2" fillId="2" borderId="17" xfId="1" applyFont="1" applyFill="1" applyBorder="1" applyAlignment="1" applyProtection="1">
      <alignment horizontal="center" vertical="center" wrapText="1"/>
    </xf>
    <xf numFmtId="0" fontId="2" fillId="19" borderId="35" xfId="1" applyFont="1" applyFill="1" applyBorder="1" applyAlignment="1" applyProtection="1">
      <alignment horizontal="center" vertical="center" wrapText="1"/>
    </xf>
    <xf numFmtId="0" fontId="2" fillId="19" borderId="61" xfId="1" applyFont="1" applyFill="1" applyBorder="1" applyAlignment="1" applyProtection="1">
      <alignment horizontal="center" vertical="center" wrapText="1"/>
    </xf>
    <xf numFmtId="0" fontId="2" fillId="20" borderId="54" xfId="1" applyFont="1" applyFill="1" applyBorder="1" applyAlignment="1" applyProtection="1">
      <alignment horizontal="left" vertical="center" wrapText="1"/>
    </xf>
    <xf numFmtId="0" fontId="2" fillId="20" borderId="21" xfId="1" applyFont="1" applyFill="1" applyBorder="1" applyAlignment="1" applyProtection="1">
      <alignment horizontal="left" vertical="center" wrapText="1"/>
    </xf>
    <xf numFmtId="0" fontId="2" fillId="20" borderId="16" xfId="1" applyFont="1" applyFill="1" applyBorder="1" applyAlignment="1" applyProtection="1">
      <alignment horizontal="left" vertical="center" wrapText="1"/>
    </xf>
    <xf numFmtId="0" fontId="2" fillId="20" borderId="37" xfId="1" applyFont="1" applyFill="1" applyBorder="1" applyAlignment="1" applyProtection="1">
      <alignment horizontal="left" vertical="center" wrapText="1"/>
    </xf>
    <xf numFmtId="0" fontId="2" fillId="20" borderId="46" xfId="1" applyFont="1" applyFill="1" applyBorder="1" applyAlignment="1" applyProtection="1">
      <alignment horizontal="left" vertical="center" wrapText="1"/>
    </xf>
    <xf numFmtId="0" fontId="2" fillId="20" borderId="40" xfId="1" applyFont="1" applyFill="1" applyBorder="1" applyAlignment="1" applyProtection="1">
      <alignment horizontal="left" vertical="center" wrapText="1"/>
    </xf>
    <xf numFmtId="0" fontId="2" fillId="2" borderId="1" xfId="1" applyFont="1" applyFill="1" applyBorder="1" applyAlignment="1" applyProtection="1">
      <alignment horizontal="center" vertical="center" wrapText="1"/>
    </xf>
    <xf numFmtId="0" fontId="2" fillId="2" borderId="51" xfId="1" applyFont="1" applyFill="1" applyBorder="1" applyAlignment="1" applyProtection="1">
      <alignment horizontal="center" vertical="center" wrapText="1"/>
    </xf>
    <xf numFmtId="0" fontId="2" fillId="2" borderId="8" xfId="1" applyFont="1" applyFill="1" applyBorder="1" applyAlignment="1" applyProtection="1">
      <alignment horizontal="center" vertical="center" wrapText="1"/>
    </xf>
    <xf numFmtId="0" fontId="2" fillId="2" borderId="3" xfId="1" applyFont="1" applyFill="1" applyBorder="1" applyAlignment="1" applyProtection="1">
      <alignment horizontal="center" vertical="center" wrapText="1"/>
    </xf>
    <xf numFmtId="0" fontId="2" fillId="20" borderId="1" xfId="1" applyFont="1" applyFill="1" applyBorder="1" applyAlignment="1" applyProtection="1">
      <alignment horizontal="left" vertical="center" wrapText="1"/>
    </xf>
    <xf numFmtId="0" fontId="2" fillId="20" borderId="51" xfId="1" applyFont="1" applyFill="1" applyBorder="1" applyAlignment="1" applyProtection="1">
      <alignment horizontal="left" vertical="center" wrapText="1"/>
    </xf>
    <xf numFmtId="0" fontId="2" fillId="20" borderId="3" xfId="1" applyFont="1" applyFill="1" applyBorder="1" applyAlignment="1" applyProtection="1">
      <alignment horizontal="left" vertical="center" wrapText="1"/>
    </xf>
    <xf numFmtId="0" fontId="2" fillId="0" borderId="51" xfId="1" applyFont="1" applyBorder="1" applyAlignment="1">
      <alignment horizontal="center" vertical="center" wrapText="1"/>
    </xf>
    <xf numFmtId="0" fontId="2" fillId="0" borderId="8" xfId="1" applyFont="1" applyBorder="1" applyAlignment="1">
      <alignment horizontal="center" vertical="center" wrapText="1"/>
    </xf>
    <xf numFmtId="0" fontId="36" fillId="0" borderId="8" xfId="3" applyFont="1" applyFill="1" applyBorder="1" applyAlignment="1" applyProtection="1">
      <alignment horizontal="center" vertical="center" wrapText="1"/>
      <protection locked="0"/>
    </xf>
    <xf numFmtId="0" fontId="0" fillId="0" borderId="51" xfId="0" applyBorder="1" applyAlignment="1">
      <alignment horizontal="center" vertical="center" wrapText="1"/>
    </xf>
    <xf numFmtId="0" fontId="0" fillId="0" borderId="8" xfId="0" applyBorder="1" applyAlignment="1">
      <alignment horizontal="center" vertical="center" wrapText="1"/>
    </xf>
    <xf numFmtId="3" fontId="5" fillId="2" borderId="4" xfId="1" applyNumberFormat="1" applyFont="1" applyFill="1" applyBorder="1" applyAlignment="1" applyProtection="1">
      <alignment horizontal="center" vertical="center" wrapText="1"/>
      <protection locked="0"/>
    </xf>
    <xf numFmtId="3" fontId="5" fillId="2" borderId="17" xfId="1" applyNumberFormat="1" applyFont="1" applyFill="1" applyBorder="1" applyAlignment="1" applyProtection="1">
      <alignment horizontal="center" vertical="center" wrapText="1"/>
      <protection locked="0"/>
    </xf>
    <xf numFmtId="3" fontId="5" fillId="0" borderId="4" xfId="1" applyNumberFormat="1" applyFont="1" applyFill="1" applyBorder="1" applyAlignment="1" applyProtection="1">
      <alignment horizontal="center" vertical="center" wrapText="1"/>
      <protection locked="0"/>
    </xf>
    <xf numFmtId="3" fontId="5" fillId="0" borderId="17" xfId="1" applyNumberFormat="1" applyFont="1" applyFill="1" applyBorder="1" applyAlignment="1" applyProtection="1">
      <alignment horizontal="center" vertical="center" wrapText="1"/>
      <protection locked="0"/>
    </xf>
    <xf numFmtId="0" fontId="22" fillId="0" borderId="13" xfId="1" applyFont="1" applyFill="1" applyBorder="1" applyAlignment="1" applyProtection="1">
      <alignment horizontal="justify" vertical="center" wrapText="1"/>
      <protection locked="0"/>
    </xf>
    <xf numFmtId="0" fontId="22" fillId="0" borderId="14" xfId="1" applyFont="1" applyFill="1" applyBorder="1" applyAlignment="1" applyProtection="1">
      <alignment horizontal="justify" vertical="center" wrapText="1"/>
      <protection locked="0"/>
    </xf>
    <xf numFmtId="0" fontId="22" fillId="0" borderId="4" xfId="1" applyFont="1" applyFill="1" applyBorder="1" applyAlignment="1" applyProtection="1">
      <alignment horizontal="center" vertical="center" wrapText="1"/>
      <protection locked="0"/>
    </xf>
    <xf numFmtId="0" fontId="22" fillId="0" borderId="17" xfId="1" applyFont="1" applyFill="1" applyBorder="1" applyAlignment="1" applyProtection="1">
      <alignment horizontal="center" vertical="center" wrapText="1"/>
      <protection locked="0"/>
    </xf>
    <xf numFmtId="0" fontId="2" fillId="0" borderId="1" xfId="1" applyFont="1" applyFill="1" applyBorder="1" applyAlignment="1">
      <alignment horizontal="center" wrapText="1"/>
    </xf>
    <xf numFmtId="0" fontId="2" fillId="0" borderId="3" xfId="1" applyFont="1" applyFill="1" applyBorder="1" applyAlignment="1">
      <alignment horizontal="center" wrapText="1"/>
    </xf>
    <xf numFmtId="4" fontId="5" fillId="0" borderId="4" xfId="1" applyNumberFormat="1" applyFont="1" applyFill="1" applyBorder="1" applyAlignment="1" applyProtection="1">
      <alignment horizontal="center" vertical="center" wrapText="1"/>
      <protection locked="0"/>
    </xf>
    <xf numFmtId="4" fontId="5" fillId="0" borderId="17" xfId="1" applyNumberFormat="1" applyFont="1" applyFill="1" applyBorder="1" applyAlignment="1" applyProtection="1">
      <alignment horizontal="center" vertical="center" wrapText="1"/>
      <protection locked="0"/>
    </xf>
    <xf numFmtId="0" fontId="4" fillId="2" borderId="1" xfId="1" applyFont="1" applyFill="1" applyBorder="1" applyAlignment="1">
      <alignment horizontal="right"/>
    </xf>
    <xf numFmtId="0" fontId="4" fillId="2" borderId="51" xfId="1" applyFont="1" applyFill="1" applyBorder="1" applyAlignment="1">
      <alignment horizontal="right"/>
    </xf>
    <xf numFmtId="0" fontId="4" fillId="2" borderId="3" xfId="1" applyFont="1" applyFill="1" applyBorder="1" applyAlignment="1">
      <alignment horizontal="right"/>
    </xf>
    <xf numFmtId="3" fontId="39" fillId="2" borderId="4" xfId="1" applyNumberFormat="1" applyFont="1" applyFill="1" applyBorder="1" applyAlignment="1" applyProtection="1">
      <alignment horizontal="center" vertical="center" wrapText="1"/>
      <protection locked="0"/>
    </xf>
    <xf numFmtId="0" fontId="39" fillId="2" borderId="17" xfId="1" applyFont="1" applyFill="1" applyBorder="1" applyAlignment="1" applyProtection="1">
      <alignment horizontal="center" vertical="center" wrapText="1"/>
      <protection locked="0"/>
    </xf>
    <xf numFmtId="0" fontId="2" fillId="0" borderId="23" xfId="1" applyFont="1" applyFill="1" applyBorder="1" applyAlignment="1">
      <alignment horizontal="center"/>
    </xf>
    <xf numFmtId="0" fontId="5" fillId="0" borderId="23" xfId="1" applyFont="1" applyFill="1" applyBorder="1" applyAlignment="1" applyProtection="1">
      <alignment horizontal="center" vertical="center" wrapText="1"/>
      <protection locked="0"/>
    </xf>
    <xf numFmtId="0" fontId="5" fillId="0" borderId="52" xfId="1" applyFont="1" applyFill="1" applyBorder="1" applyAlignment="1" applyProtection="1">
      <alignment horizontal="center" vertical="center" wrapText="1"/>
      <protection locked="0"/>
    </xf>
    <xf numFmtId="0" fontId="22" fillId="0" borderId="23" xfId="1" applyFont="1" applyFill="1" applyBorder="1" applyAlignment="1" applyProtection="1">
      <alignment horizontal="justify" vertical="center" wrapText="1"/>
      <protection locked="0"/>
    </xf>
    <xf numFmtId="0" fontId="22" fillId="0" borderId="52" xfId="1" applyFont="1" applyFill="1" applyBorder="1" applyAlignment="1" applyProtection="1">
      <alignment horizontal="justify" vertical="center" wrapText="1"/>
      <protection locked="0"/>
    </xf>
    <xf numFmtId="0" fontId="5" fillId="0" borderId="6" xfId="1" quotePrefix="1" applyFont="1" applyFill="1" applyBorder="1" applyAlignment="1" applyProtection="1">
      <alignment horizontal="center" vertical="center" wrapText="1"/>
      <protection locked="0"/>
    </xf>
    <xf numFmtId="0" fontId="5" fillId="0" borderId="6" xfId="1" applyFont="1" applyFill="1" applyBorder="1" applyAlignment="1" applyProtection="1">
      <alignment horizontal="center" vertical="center" wrapText="1"/>
      <protection locked="0"/>
    </xf>
    <xf numFmtId="49" fontId="22" fillId="2" borderId="4" xfId="1" applyNumberFormat="1" applyFont="1" applyFill="1" applyBorder="1" applyAlignment="1" applyProtection="1">
      <alignment horizontal="center" vertical="center" wrapText="1"/>
      <protection locked="0"/>
    </xf>
    <xf numFmtId="49" fontId="22" fillId="2" borderId="17" xfId="1" applyNumberFormat="1" applyFont="1" applyFill="1" applyBorder="1" applyAlignment="1" applyProtection="1">
      <alignment horizontal="center" vertical="center" wrapText="1"/>
      <protection locked="0"/>
    </xf>
    <xf numFmtId="0" fontId="22" fillId="2" borderId="4" xfId="1" applyFont="1" applyFill="1" applyBorder="1" applyAlignment="1" applyProtection="1">
      <alignment horizontal="justify" vertical="center" wrapText="1"/>
      <protection locked="0"/>
    </xf>
    <xf numFmtId="0" fontId="22" fillId="2" borderId="17" xfId="1" applyFont="1" applyFill="1" applyBorder="1" applyAlignment="1" applyProtection="1">
      <alignment horizontal="justify" vertical="center" wrapText="1"/>
      <protection locked="0"/>
    </xf>
    <xf numFmtId="0" fontId="2" fillId="0" borderId="1" xfId="16" applyFont="1" applyFill="1" applyBorder="1" applyAlignment="1" applyProtection="1">
      <alignment horizontal="center" vertical="center" wrapText="1"/>
    </xf>
    <xf numFmtId="0" fontId="2" fillId="0" borderId="51" xfId="16" applyFont="1" applyFill="1" applyBorder="1" applyAlignment="1" applyProtection="1">
      <alignment horizontal="center" vertical="center" wrapText="1"/>
    </xf>
    <xf numFmtId="0" fontId="2" fillId="0" borderId="3" xfId="16" applyFont="1" applyFill="1" applyBorder="1" applyAlignment="1" applyProtection="1">
      <alignment horizontal="center" vertical="center" wrapText="1"/>
    </xf>
    <xf numFmtId="0" fontId="36" fillId="2" borderId="1" xfId="14" applyFont="1" applyFill="1" applyBorder="1" applyAlignment="1">
      <alignment horizontal="center"/>
    </xf>
    <xf numFmtId="0" fontId="7" fillId="0" borderId="3" xfId="26" applyBorder="1" applyAlignment="1"/>
    <xf numFmtId="0" fontId="22" fillId="0" borderId="30" xfId="1" applyFont="1" applyBorder="1" applyAlignment="1" applyProtection="1">
      <alignment horizontal="center" vertical="center" wrapText="1"/>
      <protection locked="0"/>
    </xf>
    <xf numFmtId="0" fontId="22" fillId="0" borderId="10" xfId="1" applyFont="1" applyBorder="1" applyAlignment="1" applyProtection="1">
      <alignment horizontal="center" vertical="center" wrapText="1"/>
      <protection locked="0"/>
    </xf>
    <xf numFmtId="0" fontId="22" fillId="0" borderId="11" xfId="1" applyFont="1" applyBorder="1" applyAlignment="1" applyProtection="1">
      <alignment horizontal="center" vertical="center" wrapText="1"/>
      <protection locked="0"/>
    </xf>
    <xf numFmtId="0" fontId="36" fillId="2" borderId="28" xfId="14" applyFont="1" applyFill="1" applyBorder="1" applyAlignment="1">
      <alignment horizontal="center"/>
    </xf>
    <xf numFmtId="0" fontId="7" fillId="0" borderId="29" xfId="26" applyBorder="1" applyAlignment="1"/>
    <xf numFmtId="3" fontId="36" fillId="2" borderId="1" xfId="88" applyNumberFormat="1" applyFont="1" applyFill="1" applyBorder="1" applyAlignment="1" applyProtection="1">
      <alignment horizontal="center" vertical="center" wrapText="1"/>
    </xf>
    <xf numFmtId="0" fontId="7" fillId="0" borderId="3" xfId="26" applyBorder="1" applyAlignment="1">
      <alignment vertical="center" wrapText="1"/>
    </xf>
    <xf numFmtId="0" fontId="36" fillId="2" borderId="1" xfId="3" applyFont="1" applyFill="1" applyBorder="1" applyAlignment="1" applyProtection="1">
      <alignment horizontal="center" vertical="center" wrapText="1"/>
    </xf>
    <xf numFmtId="0" fontId="2" fillId="0" borderId="4" xfId="1" applyFont="1" applyBorder="1" applyAlignment="1">
      <alignment horizontal="left" vertical="center"/>
    </xf>
    <xf numFmtId="0" fontId="5" fillId="0" borderId="1" xfId="1" applyFont="1" applyFill="1" applyBorder="1" applyAlignment="1" applyProtection="1">
      <alignment horizontal="left" vertical="top" wrapText="1"/>
      <protection locked="0"/>
    </xf>
    <xf numFmtId="0" fontId="5" fillId="0" borderId="51" xfId="1" applyFont="1" applyFill="1" applyBorder="1" applyAlignment="1" applyProtection="1">
      <alignment horizontal="left" vertical="top" wrapText="1"/>
      <protection locked="0"/>
    </xf>
    <xf numFmtId="0" fontId="5" fillId="0" borderId="3" xfId="1" applyFont="1" applyFill="1" applyBorder="1" applyAlignment="1" applyProtection="1">
      <alignment horizontal="left" vertical="top" wrapText="1"/>
      <protection locked="0"/>
    </xf>
    <xf numFmtId="0" fontId="5" fillId="20" borderId="37" xfId="1" applyFont="1" applyFill="1" applyBorder="1" applyAlignment="1" applyProtection="1">
      <alignment horizontal="center" vertical="center" wrapText="1"/>
      <protection locked="0"/>
    </xf>
    <xf numFmtId="0" fontId="5" fillId="20" borderId="46" xfId="1" applyFont="1" applyFill="1" applyBorder="1" applyAlignment="1" applyProtection="1">
      <alignment horizontal="center" vertical="center" wrapText="1"/>
      <protection locked="0"/>
    </xf>
    <xf numFmtId="0" fontId="5" fillId="20" borderId="40" xfId="1" applyFont="1" applyFill="1" applyBorder="1" applyAlignment="1" applyProtection="1">
      <alignment horizontal="center" vertical="center" wrapText="1"/>
      <protection locked="0"/>
    </xf>
    <xf numFmtId="3" fontId="36" fillId="2" borderId="1" xfId="3" applyNumberFormat="1" applyFont="1" applyFill="1" applyBorder="1" applyAlignment="1" applyProtection="1">
      <alignment horizontal="center" vertical="center" wrapText="1"/>
    </xf>
    <xf numFmtId="0" fontId="5" fillId="20" borderId="24" xfId="1" applyFont="1" applyFill="1" applyBorder="1" applyAlignment="1">
      <alignment horizontal="center" wrapText="1"/>
    </xf>
    <xf numFmtId="0" fontId="5" fillId="20" borderId="26" xfId="1" applyFont="1" applyFill="1" applyBorder="1" applyAlignment="1">
      <alignment horizontal="center" wrapText="1"/>
    </xf>
    <xf numFmtId="0" fontId="5" fillId="20" borderId="27" xfId="1" applyFont="1" applyFill="1" applyBorder="1" applyAlignment="1">
      <alignment horizontal="center" wrapText="1"/>
    </xf>
    <xf numFmtId="0" fontId="7" fillId="0" borderId="37" xfId="26" applyBorder="1" applyAlignment="1">
      <alignment horizontal="center" vertical="center" wrapText="1"/>
    </xf>
    <xf numFmtId="0" fontId="7" fillId="0" borderId="40" xfId="26" applyBorder="1" applyAlignment="1">
      <alignment horizontal="center" vertical="center" wrapText="1"/>
    </xf>
    <xf numFmtId="3" fontId="5" fillId="2" borderId="54" xfId="1" applyNumberFormat="1" applyFont="1" applyFill="1" applyBorder="1" applyAlignment="1" applyProtection="1">
      <alignment horizontal="center" vertical="center" wrapText="1"/>
      <protection locked="0"/>
    </xf>
    <xf numFmtId="0" fontId="5" fillId="2" borderId="44" xfId="1" applyFont="1" applyFill="1" applyBorder="1" applyAlignment="1" applyProtection="1">
      <alignment horizontal="center" vertical="center" wrapText="1"/>
      <protection locked="0"/>
    </xf>
    <xf numFmtId="0" fontId="5" fillId="2" borderId="36" xfId="1" applyFont="1" applyFill="1" applyBorder="1" applyAlignment="1" applyProtection="1">
      <alignment horizontal="center" vertical="center" wrapText="1"/>
      <protection locked="0"/>
    </xf>
    <xf numFmtId="0" fontId="2" fillId="0" borderId="4" xfId="1" applyFont="1" applyBorder="1" applyAlignment="1">
      <alignment horizontal="left" vertical="top" wrapText="1"/>
    </xf>
    <xf numFmtId="0" fontId="2" fillId="0" borderId="4" xfId="1" applyFont="1" applyBorder="1" applyAlignment="1">
      <alignment horizontal="left" vertical="top"/>
    </xf>
    <xf numFmtId="0" fontId="2" fillId="0" borderId="54" xfId="1" applyFont="1" applyBorder="1" applyAlignment="1">
      <alignment horizontal="left" vertical="center"/>
    </xf>
    <xf numFmtId="0" fontId="2" fillId="0" borderId="16" xfId="1" applyFont="1" applyBorder="1" applyAlignment="1">
      <alignment horizontal="left" vertical="center"/>
    </xf>
    <xf numFmtId="0" fontId="2" fillId="0" borderId="44" xfId="1" applyFont="1" applyBorder="1" applyAlignment="1">
      <alignment horizontal="left" vertical="center"/>
    </xf>
    <xf numFmtId="0" fontId="2" fillId="0" borderId="45" xfId="1" applyFont="1" applyBorder="1" applyAlignment="1">
      <alignment horizontal="left" vertical="center"/>
    </xf>
    <xf numFmtId="0" fontId="2" fillId="0" borderId="37" xfId="1" applyFont="1" applyBorder="1" applyAlignment="1">
      <alignment horizontal="left" vertical="center"/>
    </xf>
    <xf numFmtId="0" fontId="2" fillId="0" borderId="40" xfId="1" applyFont="1" applyBorder="1" applyAlignment="1">
      <alignment horizontal="left" vertical="center"/>
    </xf>
    <xf numFmtId="0" fontId="2" fillId="0" borderId="4" xfId="1" applyFont="1" applyBorder="1" applyAlignment="1">
      <alignment horizontal="left" vertical="center" wrapText="1"/>
    </xf>
    <xf numFmtId="0" fontId="22" fillId="0" borderId="4" xfId="1" applyFont="1" applyBorder="1" applyAlignment="1" applyProtection="1">
      <alignment horizontal="left" vertical="top" wrapText="1"/>
      <protection locked="0"/>
    </xf>
    <xf numFmtId="0" fontId="22" fillId="0" borderId="17" xfId="1" applyFont="1" applyBorder="1" applyAlignment="1" applyProtection="1">
      <alignment horizontal="left" vertical="top" wrapText="1"/>
      <protection locked="0"/>
    </xf>
    <xf numFmtId="0" fontId="2" fillId="0" borderId="4" xfId="1" applyFont="1" applyFill="1" applyBorder="1" applyAlignment="1" applyProtection="1">
      <alignment horizontal="left" vertical="top" wrapText="1"/>
    </xf>
    <xf numFmtId="0" fontId="4" fillId="2" borderId="4" xfId="1" applyFont="1" applyFill="1" applyBorder="1" applyAlignment="1" applyProtection="1">
      <alignment horizontal="left" vertical="top" wrapText="1"/>
    </xf>
    <xf numFmtId="0" fontId="4" fillId="2" borderId="17" xfId="1" applyFont="1" applyFill="1" applyBorder="1" applyAlignment="1" applyProtection="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4"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5" xfId="0" applyFont="1" applyFill="1" applyBorder="1" applyAlignment="1" applyProtection="1">
      <alignment horizontal="center" vertical="center" wrapText="1"/>
    </xf>
    <xf numFmtId="0" fontId="4" fillId="17" borderId="53"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54"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4" xfId="0" applyFont="1" applyFill="1" applyBorder="1" applyAlignment="1" applyProtection="1">
      <alignment horizontal="center" vertical="center" wrapText="1"/>
    </xf>
    <xf numFmtId="0" fontId="4" fillId="17" borderId="45"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2" fillId="0" borderId="3"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1"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40" xfId="0" applyFont="1" applyFill="1" applyBorder="1" applyAlignment="1" applyProtection="1">
      <alignment horizontal="center" vertical="center" wrapText="1"/>
    </xf>
    <xf numFmtId="0" fontId="12" fillId="7" borderId="53"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6" borderId="46" xfId="0" applyFont="1" applyFill="1" applyBorder="1" applyAlignment="1">
      <alignment horizontal="center" vertical="center"/>
    </xf>
    <xf numFmtId="0" fontId="12" fillId="7" borderId="4"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2" fillId="7" borderId="51" xfId="0" applyFont="1" applyFill="1" applyBorder="1" applyAlignment="1">
      <alignment horizontal="center" vertical="center" wrapText="1"/>
    </xf>
    <xf numFmtId="0" fontId="12" fillId="7" borderId="3" xfId="0" applyFont="1" applyFill="1" applyBorder="1" applyAlignment="1">
      <alignment horizontal="center" vertical="center" wrapText="1"/>
    </xf>
  </cellXfs>
  <cellStyles count="115">
    <cellStyle name="20% — akcent 2 2" xfId="94"/>
    <cellStyle name="20% — akcent 2 3" xfId="100"/>
    <cellStyle name="20% — akcent 3" xfId="114" builtinId="38"/>
    <cellStyle name="20% — akcent 3 2" xfId="91"/>
    <cellStyle name="Dziesiętny" xfId="109" builtinId="3"/>
    <cellStyle name="Dziesiętny 2" xfId="18"/>
    <cellStyle name="Dziesiętny 2 2" xfId="30"/>
    <cellStyle name="Dziesiętny 2 2 2" xfId="33"/>
    <cellStyle name="Dziesiętny 2 2 2 2" xfId="50"/>
    <cellStyle name="Dziesiętny 2 2 2 3" xfId="93"/>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Dziesiętny 7" xfId="107"/>
    <cellStyle name="Excel Built-in Explanatory Text" xfId="112"/>
    <cellStyle name="Excel Built-in Explanatory Text 1" xfId="105"/>
    <cellStyle name="Excel Built-in Percent" xfId="113"/>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6"/>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4 3 2 2" xfId="101"/>
    <cellStyle name="Normalny 2 4 3 3" xfId="99"/>
    <cellStyle name="Normalny 2 4 3_Projekt pozakonkursowy" xfId="110"/>
    <cellStyle name="Normalny 2 5" xfId="7"/>
    <cellStyle name="Normalny 2 5 2" xfId="28"/>
    <cellStyle name="Normalny 2 5 2 2" xfId="92"/>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2"/>
    <cellStyle name="Normalny 2 8" xfId="9"/>
    <cellStyle name="Normalny 2 8 2" xfId="4"/>
    <cellStyle name="Normalny 2 8 3" xfId="59"/>
    <cellStyle name="Normalny 2 8 4" xfId="67"/>
    <cellStyle name="Normalny 2 8 5" xfId="24"/>
    <cellStyle name="Normalny 2 8 6" xfId="81"/>
    <cellStyle name="Normalny 2 8 7" xfId="97"/>
    <cellStyle name="Normalny 2 9" xfId="11"/>
    <cellStyle name="Normalny 2 9 2" xfId="13"/>
    <cellStyle name="Normalny 2 9 2 2" xfId="83"/>
    <cellStyle name="Normalny 2 9 3" xfId="70"/>
    <cellStyle name="Normalny 2 9 4" xfId="53"/>
    <cellStyle name="Normalny 2_Projekt pozakonkursowy" xfId="95"/>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3"/>
    <cellStyle name="Normalny 6" xfId="111"/>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2 4" xfId="106"/>
    <cellStyle name="Procentowy 3" xfId="37"/>
    <cellStyle name="Procentowy 4" xfId="98"/>
    <cellStyle name="Procentowy 5" xfId="104"/>
    <cellStyle name="Tekst objaśnienia 2" xfId="108"/>
    <cellStyle name="Walutowy 2" xfId="38"/>
  </cellStyles>
  <dxfs count="2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9" Type="http://schemas.openxmlformats.org/officeDocument/2006/relationships/externalLink" Target="externalLinks/externalLink18.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3.xml"/><Relationship Id="rId42" Type="http://schemas.openxmlformats.org/officeDocument/2006/relationships/externalLink" Target="externalLinks/externalLink21.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externalLink" Target="externalLinks/externalLink17.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41" Type="http://schemas.openxmlformats.org/officeDocument/2006/relationships/externalLink" Target="externalLinks/externalLink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externalLink" Target="externalLinks/externalLink16.xml"/><Relationship Id="rId40" Type="http://schemas.openxmlformats.org/officeDocument/2006/relationships/externalLink" Target="externalLinks/externalLink19.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4" Type="http://schemas.openxmlformats.org/officeDocument/2006/relationships/externalLink" Target="externalLinks/externalLink2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externalLink" Target="externalLinks/externalLink14.xml"/><Relationship Id="rId43" Type="http://schemas.openxmlformats.org/officeDocument/2006/relationships/externalLink" Target="externalLinks/externalLink22.xml"/><Relationship Id="rId48"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iwanicka/AppData/Local/Microsoft/Windows/Temporary%20Internet%20Files/Content.Outlook/C3BEE3TR/Users/j.gesiarz/AppData/Local/Microsoft/Windows/INetCache/Content.Outlook/M5JRK7XD/Za&#322;%201%20do%20uchwa&#322;y%2020_WZ&#211;R%20RPD%20ZDROWIE_19%2004%20201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Users\R5FE9~1.WOJ\AppData\Local\Temp\Rar$DI69.472\formularz%20Planu%20dzia&#322;a&#324;.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m.iwanicka/AppData/Local/Microsoft/Windows/Temporary%20Internet%20Files/Content.Outlook/C3BEE3TR/Users/R5FE9~1.WOJ/AppData/Local/Temp/Rar$DI69.472/formularz%20Planu%20dzia&#322;a&#324;.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Users\R5FE9~1.WOJ\AppData\Local\Temp\Rar$DI69.472\formularz%20Planu%20dzia&#322;a&#324;.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R5FE9~1.WOJ/AppData/Local/Temp/Rar$DI69.472/formularz%2520Planu%2520dzia&#322;a&#324;.xlsm"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m.iwanicka/Desktop/WNKS/POIS%2014%2020/Plan%20Dzia&#322;a&#324;/aktualizacja%20Planu%20Dzia&#322;a&#324;%2024.06.2016/Plan%20Dzia&#322;a&#324;_aktualizacja%203-2016_01.07.2016.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D%20grudzie&#324;%20IK%20784877\Plan%20dzia&#322;a&#324;%20PO%20Ii&#346;%20(6-2016).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OIS\Nowa%20perspektywa\Zarz&#261;dzanie%20procesami\Plan%20dzia&#322;a&#324;\Plan%20Dzia&#322;a&#324;%20na%20rok%202016\aktualizacja%20Planu%20dzia&#322;a&#324;%20%2008.06.2016\PD%20aktualizacja%207%2006%202016%20final.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D%20wrzesie&#324;%202016\Plan%20Dzia&#322;a&#324;%20aktualizacja%204-2016%2022.09.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Users\j.gesiarz\AppData\Local\Microsoft\Windows\INetCache\Content.Outlook\M5JRK7XD\Za&#322;%201%20do%20uchwa&#322;y%2020_WZ&#211;R%20RPD%20ZDROWIE_19%2004%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j.gesiarz/AppData/Local/Microsoft/Windows/INetCache/Content.Outlook/M5JRK7XD/Za&#322;%201%20do%20uchwa&#322;y%2020_WZ&#211;R%20RPD%20ZDROWIE_19%2004%2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Users\j.gesiarz\AppData\Local\Microsoft\Windows\INetCache\Content.Outlook\M5JRK7XD\Za&#322;%201%20do%20uchwa&#322;y%2020_WZ&#211;R%20RPD%20ZDROWIE_19%2004%20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j.gesiarz/AppData/Local/Microsoft/Windows/INetCache/Content.Outlook/M5JRK7XD/Za&#322;%25201%2520do%2520uchwa&#322;y%252020_WZ&#211;R%2520RPD%2520ZDROWIE_19%252004%2520201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łownik"/>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9.1 nowe CU"/>
      <sheetName val="POIiŚ.9.P.57"/>
    </sheetNames>
    <sheetDataSet>
      <sheetData sheetId="0"/>
      <sheetData sheetId="1"/>
      <sheetData sheetId="2"/>
      <sheetData sheetId="3"/>
      <sheetData sheetId="4"/>
      <sheetData sheetId="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7"/>
      <sheetName val="Konkurs POIiŚ.9.K.8"/>
      <sheetName val="Konkurs POIiŚ.9.K.9"/>
      <sheetName val="Konkurs POIiŚ.9.K.10"/>
      <sheetName val="Kryteria horyzontalne"/>
      <sheetName val="Kryteria dla 9.1 dodat.formalne"/>
      <sheetName val="Kryteria dla 9.1 meryt. I stop."/>
      <sheetName val="Kryteria dla 9.1 nowe SOR"/>
      <sheetName val="Kryteria dla 9.1 istniejące SOR"/>
      <sheetName val="Kryteria 9.1 nowe CU"/>
      <sheetName val="Kryteria dla 9.2 dod. form. "/>
      <sheetName val="Kryteria dla 9.2 meryt. I stop."/>
      <sheetName val="Kryteria dla 9.2 chuk,chuksm,md"/>
      <sheetName val="RPZ"/>
      <sheetName val="POIiŚ.9.P.6"/>
      <sheetName val="POIiŚ.9.P.37"/>
      <sheetName val="POIiŚ.9.P.40"/>
      <sheetName val="POIiŚ.9.P.59"/>
      <sheetName val="POIiŚ.9.P.60"/>
      <sheetName val="POIiŚ.9.P.61"/>
      <sheetName val="POIiŚ.9.P.62"/>
      <sheetName val="POIiŚ.9.P.63"/>
      <sheetName val="POIiŚ.9.P.64"/>
      <sheetName val="Planowane działania"/>
      <sheetName val="ZAŁ. 1"/>
    </sheetNames>
    <sheetDataSet>
      <sheetData sheetId="0"/>
      <sheetData sheetId="1">
        <row r="60">
          <cell r="M60" t="str">
            <v>dolnośląskie</v>
          </cell>
        </row>
        <row r="61">
          <cell r="M61" t="str">
            <v>kujawsko-pomorskie</v>
          </cell>
          <cell r="N61" t="str">
            <v>EFRR</v>
          </cell>
        </row>
        <row r="62">
          <cell r="M62" t="str">
            <v>lubelskie</v>
          </cell>
          <cell r="N62" t="str">
            <v>EFS</v>
          </cell>
        </row>
        <row r="63">
          <cell r="M63" t="str">
            <v>lubuskie</v>
          </cell>
        </row>
        <row r="64">
          <cell r="M64" t="str">
            <v>łódzkie</v>
          </cell>
        </row>
        <row r="65">
          <cell r="M65" t="str">
            <v>małopolskie</v>
          </cell>
        </row>
        <row r="66">
          <cell r="M66" t="str">
            <v>mazowieckie</v>
          </cell>
        </row>
        <row r="67">
          <cell r="M67" t="str">
            <v>opolskie</v>
          </cell>
        </row>
        <row r="68">
          <cell r="M68" t="str">
            <v>podkarpackie</v>
          </cell>
        </row>
        <row r="69">
          <cell r="M69" t="str">
            <v>podlaskie</v>
          </cell>
        </row>
        <row r="70">
          <cell r="M70" t="str">
            <v>pomorskie</v>
          </cell>
        </row>
        <row r="71">
          <cell r="M71" t="str">
            <v>ślaskie</v>
          </cell>
        </row>
        <row r="72">
          <cell r="M72" t="str">
            <v>świętokrzyskie</v>
          </cell>
        </row>
        <row r="73">
          <cell r="M73" t="str">
            <v>warmińsko-mazurskie</v>
          </cell>
        </row>
        <row r="74">
          <cell r="M74" t="str">
            <v>wielkopolskie</v>
          </cell>
        </row>
        <row r="75">
          <cell r="M75" t="str">
            <v>zachodniopomorskie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P32"/>
  <sheetViews>
    <sheetView tabSelected="1" view="pageBreakPreview" zoomScaleNormal="100" zoomScaleSheetLayoutView="100" workbookViewId="0">
      <selection activeCell="E6" sqref="E6:J6"/>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2.42578125" style="1" customWidth="1"/>
    <col min="9" max="9" width="9.5703125" style="1" customWidth="1"/>
    <col min="10" max="10" width="9.140625" style="1"/>
    <col min="11" max="11" width="12.7109375" style="1" bestFit="1" customWidth="1"/>
    <col min="12" max="12" width="9.140625" style="1" customWidth="1"/>
    <col min="13" max="13" width="108.140625" style="1" customWidth="1"/>
    <col min="14" max="16384" width="9.140625" style="1"/>
  </cols>
  <sheetData>
    <row r="1" spans="1:16" ht="45" customHeight="1" x14ac:dyDescent="0.2">
      <c r="A1" s="299" t="s">
        <v>1728</v>
      </c>
      <c r="B1" s="300"/>
      <c r="C1" s="300"/>
      <c r="D1" s="300"/>
      <c r="E1" s="300"/>
      <c r="F1" s="300"/>
      <c r="G1" s="300"/>
      <c r="H1" s="300"/>
      <c r="I1" s="300"/>
      <c r="J1" s="301"/>
    </row>
    <row r="2" spans="1:16" ht="30" customHeight="1" thickBot="1" x14ac:dyDescent="0.25">
      <c r="A2" s="319" t="s">
        <v>12</v>
      </c>
      <c r="B2" s="320"/>
      <c r="C2" s="320"/>
      <c r="D2" s="320"/>
      <c r="E2" s="321"/>
      <c r="F2" s="322" t="s">
        <v>2025</v>
      </c>
      <c r="G2" s="323"/>
      <c r="H2" s="323"/>
      <c r="I2" s="323"/>
      <c r="J2" s="324"/>
    </row>
    <row r="3" spans="1:16" ht="15" customHeight="1" thickBot="1" x14ac:dyDescent="0.25">
      <c r="A3" s="310"/>
      <c r="B3" s="310"/>
      <c r="C3" s="310"/>
      <c r="D3" s="310"/>
      <c r="E3" s="310"/>
      <c r="F3" s="310"/>
      <c r="G3" s="310"/>
      <c r="H3" s="310"/>
      <c r="I3" s="310"/>
      <c r="J3" s="310"/>
    </row>
    <row r="4" spans="1:16" ht="30" customHeight="1" x14ac:dyDescent="0.2">
      <c r="A4" s="302" t="s">
        <v>0</v>
      </c>
      <c r="B4" s="303"/>
      <c r="C4" s="303"/>
      <c r="D4" s="303"/>
      <c r="E4" s="303"/>
      <c r="F4" s="303"/>
      <c r="G4" s="303"/>
      <c r="H4" s="303"/>
      <c r="I4" s="303"/>
      <c r="J4" s="304"/>
    </row>
    <row r="5" spans="1:16" ht="30" customHeight="1" x14ac:dyDescent="0.2">
      <c r="A5" s="311" t="s">
        <v>11</v>
      </c>
      <c r="B5" s="312"/>
      <c r="C5" s="312"/>
      <c r="D5" s="312"/>
      <c r="E5" s="313" t="s">
        <v>14</v>
      </c>
      <c r="F5" s="314"/>
      <c r="G5" s="314"/>
      <c r="H5" s="314"/>
      <c r="I5" s="314"/>
      <c r="J5" s="315"/>
    </row>
    <row r="6" spans="1:16" ht="45" customHeight="1" x14ac:dyDescent="0.2">
      <c r="A6" s="311" t="s">
        <v>16</v>
      </c>
      <c r="B6" s="312"/>
      <c r="C6" s="312"/>
      <c r="D6" s="312"/>
      <c r="E6" s="316" t="s">
        <v>2496</v>
      </c>
      <c r="F6" s="317"/>
      <c r="G6" s="317"/>
      <c r="H6" s="317"/>
      <c r="I6" s="317"/>
      <c r="J6" s="318"/>
    </row>
    <row r="7" spans="1:16" ht="54.75" customHeight="1" thickBot="1" x14ac:dyDescent="0.25">
      <c r="A7" s="305" t="s">
        <v>2</v>
      </c>
      <c r="B7" s="306"/>
      <c r="C7" s="306"/>
      <c r="D7" s="306"/>
      <c r="E7" s="307" t="s">
        <v>2364</v>
      </c>
      <c r="F7" s="308"/>
      <c r="G7" s="308"/>
      <c r="H7" s="308"/>
      <c r="I7" s="308"/>
      <c r="J7" s="309"/>
    </row>
    <row r="8" spans="1:16" s="2" customFormat="1" ht="15" customHeight="1" thickBot="1" x14ac:dyDescent="0.25">
      <c r="A8" s="284"/>
      <c r="B8" s="284"/>
      <c r="C8" s="284"/>
      <c r="D8" s="284"/>
      <c r="E8" s="284"/>
      <c r="F8" s="284"/>
      <c r="G8" s="284"/>
      <c r="H8" s="284"/>
      <c r="I8" s="284"/>
      <c r="J8" s="284"/>
    </row>
    <row r="9" spans="1:16" s="2" customFormat="1" ht="30" customHeight="1" x14ac:dyDescent="0.2">
      <c r="A9" s="296" t="s">
        <v>4</v>
      </c>
      <c r="B9" s="297"/>
      <c r="C9" s="297"/>
      <c r="D9" s="297"/>
      <c r="E9" s="297"/>
      <c r="F9" s="297"/>
      <c r="G9" s="297"/>
      <c r="H9" s="297"/>
      <c r="I9" s="297"/>
      <c r="J9" s="298"/>
    </row>
    <row r="10" spans="1:16" ht="30" customHeight="1" x14ac:dyDescent="0.2">
      <c r="A10" s="294" t="s">
        <v>3</v>
      </c>
      <c r="B10" s="285" t="s">
        <v>5</v>
      </c>
      <c r="C10" s="285"/>
      <c r="D10" s="286" t="s">
        <v>1</v>
      </c>
      <c r="E10" s="289" t="s">
        <v>6</v>
      </c>
      <c r="F10" s="290"/>
      <c r="G10" s="285" t="s">
        <v>1727</v>
      </c>
      <c r="H10" s="285"/>
      <c r="I10" s="285" t="s">
        <v>9</v>
      </c>
      <c r="J10" s="287"/>
    </row>
    <row r="11" spans="1:16" ht="49.5" customHeight="1" x14ac:dyDescent="0.2">
      <c r="A11" s="295"/>
      <c r="B11" s="286"/>
      <c r="C11" s="286"/>
      <c r="D11" s="293"/>
      <c r="E11" s="291"/>
      <c r="F11" s="292"/>
      <c r="G11" s="5" t="s">
        <v>7</v>
      </c>
      <c r="H11" s="5" t="s">
        <v>8</v>
      </c>
      <c r="I11" s="286"/>
      <c r="J11" s="288"/>
    </row>
    <row r="12" spans="1:16" ht="60" customHeight="1" x14ac:dyDescent="0.2">
      <c r="A12" s="4" t="s">
        <v>17</v>
      </c>
      <c r="B12" s="280" t="s">
        <v>2103</v>
      </c>
      <c r="C12" s="281"/>
      <c r="D12" s="176" t="s">
        <v>2361</v>
      </c>
      <c r="E12" s="275" t="s">
        <v>2458</v>
      </c>
      <c r="F12" s="276"/>
      <c r="G12" s="181">
        <v>0.85</v>
      </c>
      <c r="H12" s="181">
        <v>0.93</v>
      </c>
      <c r="I12" s="277" t="s">
        <v>2457</v>
      </c>
      <c r="J12" s="278"/>
      <c r="N12" s="62"/>
      <c r="O12" s="62"/>
      <c r="P12" s="61"/>
    </row>
    <row r="13" spans="1:16" ht="49.5" customHeight="1" x14ac:dyDescent="0.2">
      <c r="A13" s="4" t="s">
        <v>17</v>
      </c>
      <c r="B13" s="280" t="s">
        <v>2270</v>
      </c>
      <c r="C13" s="281"/>
      <c r="D13" s="176" t="s">
        <v>2362</v>
      </c>
      <c r="E13" s="275" t="s">
        <v>2271</v>
      </c>
      <c r="F13" s="276"/>
      <c r="G13" s="181">
        <v>7.65</v>
      </c>
      <c r="H13" s="182">
        <v>1.35</v>
      </c>
      <c r="I13" s="280" t="s">
        <v>1762</v>
      </c>
      <c r="J13" s="281"/>
    </row>
    <row r="14" spans="1:16" ht="49.5" customHeight="1" x14ac:dyDescent="0.2">
      <c r="A14" s="4" t="s">
        <v>17</v>
      </c>
      <c r="B14" s="280" t="s">
        <v>2365</v>
      </c>
      <c r="C14" s="281"/>
      <c r="D14" s="176" t="s">
        <v>2363</v>
      </c>
      <c r="E14" s="275" t="s">
        <v>2293</v>
      </c>
      <c r="F14" s="276"/>
      <c r="G14" s="181">
        <v>0.98</v>
      </c>
      <c r="H14" s="182">
        <v>2.56</v>
      </c>
      <c r="I14" s="280" t="s">
        <v>1761</v>
      </c>
      <c r="J14" s="281"/>
    </row>
    <row r="15" spans="1:16" ht="49.5" customHeight="1" x14ac:dyDescent="0.2">
      <c r="A15" s="4" t="s">
        <v>17</v>
      </c>
      <c r="B15" s="280" t="s">
        <v>2292</v>
      </c>
      <c r="C15" s="281"/>
      <c r="D15" s="176" t="s">
        <v>2363</v>
      </c>
      <c r="E15" s="275" t="s">
        <v>2343</v>
      </c>
      <c r="F15" s="276"/>
      <c r="G15" s="181">
        <v>0.98</v>
      </c>
      <c r="H15" s="182">
        <v>1.18</v>
      </c>
      <c r="I15" s="280" t="s">
        <v>1761</v>
      </c>
      <c r="J15" s="281"/>
    </row>
    <row r="16" spans="1:16" ht="49.5" customHeight="1" x14ac:dyDescent="0.2">
      <c r="A16" s="4" t="s">
        <v>17</v>
      </c>
      <c r="B16" s="279" t="s">
        <v>2344</v>
      </c>
      <c r="C16" s="279"/>
      <c r="D16" s="176" t="s">
        <v>1610</v>
      </c>
      <c r="E16" s="282" t="s">
        <v>2345</v>
      </c>
      <c r="F16" s="282"/>
      <c r="G16" s="183" t="s">
        <v>2366</v>
      </c>
      <c r="H16" s="182">
        <v>1.97</v>
      </c>
      <c r="I16" s="279" t="s">
        <v>2357</v>
      </c>
      <c r="J16" s="279"/>
    </row>
    <row r="17" spans="1:11" ht="49.5" customHeight="1" x14ac:dyDescent="0.2">
      <c r="A17" s="4" t="s">
        <v>17</v>
      </c>
      <c r="B17" s="279" t="s">
        <v>2409</v>
      </c>
      <c r="C17" s="279"/>
      <c r="D17" s="234" t="s">
        <v>2385</v>
      </c>
      <c r="E17" s="275" t="s">
        <v>2386</v>
      </c>
      <c r="F17" s="276"/>
      <c r="G17" s="183">
        <v>7.35</v>
      </c>
      <c r="H17" s="182">
        <v>1.3</v>
      </c>
      <c r="I17" s="277" t="s">
        <v>2357</v>
      </c>
      <c r="J17" s="278"/>
    </row>
    <row r="18" spans="1:11" ht="49.5" customHeight="1" x14ac:dyDescent="0.2">
      <c r="A18" s="4" t="s">
        <v>17</v>
      </c>
      <c r="B18" s="279" t="s">
        <v>2425</v>
      </c>
      <c r="C18" s="279"/>
      <c r="D18" s="234" t="s">
        <v>2363</v>
      </c>
      <c r="E18" s="275" t="s">
        <v>2426</v>
      </c>
      <c r="F18" s="276"/>
      <c r="G18" s="183">
        <v>0.98</v>
      </c>
      <c r="H18" s="182">
        <v>1.05</v>
      </c>
      <c r="I18" s="277" t="s">
        <v>2357</v>
      </c>
      <c r="J18" s="278"/>
    </row>
    <row r="19" spans="1:11" ht="49.5" customHeight="1" x14ac:dyDescent="0.2">
      <c r="A19" s="4" t="s">
        <v>17</v>
      </c>
      <c r="B19" s="279" t="s">
        <v>2487</v>
      </c>
      <c r="C19" s="279"/>
      <c r="D19" s="259" t="s">
        <v>2385</v>
      </c>
      <c r="E19" s="275" t="s">
        <v>2488</v>
      </c>
      <c r="F19" s="276"/>
      <c r="G19" s="183">
        <v>4.78</v>
      </c>
      <c r="H19" s="182">
        <v>1.19</v>
      </c>
      <c r="I19" s="277" t="s">
        <v>2357</v>
      </c>
      <c r="J19" s="278"/>
    </row>
    <row r="20" spans="1:11" x14ac:dyDescent="0.2">
      <c r="A20" s="1" t="s">
        <v>1760</v>
      </c>
      <c r="G20" s="7"/>
    </row>
    <row r="21" spans="1:11" x14ac:dyDescent="0.2">
      <c r="A21" s="184" t="s">
        <v>2410</v>
      </c>
      <c r="B21" s="172"/>
      <c r="C21" s="172"/>
      <c r="D21" s="172"/>
      <c r="E21" s="172"/>
      <c r="F21" s="172"/>
      <c r="G21" s="172"/>
      <c r="H21" s="172"/>
      <c r="I21" s="172"/>
      <c r="J21" s="172"/>
      <c r="K21" s="7"/>
    </row>
    <row r="22" spans="1:11" ht="15" customHeight="1" x14ac:dyDescent="0.2">
      <c r="D22" s="170"/>
      <c r="E22" s="3"/>
      <c r="F22" s="3"/>
      <c r="G22" s="3"/>
      <c r="H22" s="3"/>
    </row>
    <row r="23" spans="1:11" ht="15" customHeight="1" x14ac:dyDescent="0.2">
      <c r="D23" s="170"/>
      <c r="E23" s="3"/>
      <c r="F23" s="3"/>
      <c r="G23" s="171"/>
      <c r="H23" s="3"/>
    </row>
    <row r="24" spans="1:11" ht="15" customHeight="1" x14ac:dyDescent="0.2">
      <c r="D24" s="170"/>
      <c r="E24" s="3"/>
      <c r="F24" s="3"/>
      <c r="G24" s="3"/>
      <c r="H24" s="3"/>
    </row>
    <row r="25" spans="1:11" ht="15" customHeight="1" x14ac:dyDescent="0.2">
      <c r="D25" s="170"/>
      <c r="E25" s="3"/>
      <c r="F25" s="3"/>
      <c r="G25" s="3"/>
      <c r="H25" s="3"/>
    </row>
    <row r="26" spans="1:11" ht="15" customHeight="1" x14ac:dyDescent="0.2">
      <c r="D26" s="170"/>
      <c r="E26" s="3"/>
      <c r="F26" s="3"/>
      <c r="G26" s="3"/>
      <c r="H26" s="3"/>
    </row>
    <row r="27" spans="1:11" ht="27" customHeight="1" x14ac:dyDescent="0.2">
      <c r="D27" s="170"/>
      <c r="E27" s="3"/>
      <c r="F27" s="3"/>
      <c r="G27" s="3"/>
      <c r="H27" s="3"/>
    </row>
    <row r="28" spans="1:11" x14ac:dyDescent="0.2">
      <c r="D28" s="170"/>
      <c r="E28" s="170"/>
      <c r="F28" s="170"/>
      <c r="G28" s="170"/>
      <c r="H28" s="170"/>
    </row>
    <row r="30" spans="1:11" ht="12.75" customHeight="1" x14ac:dyDescent="0.2">
      <c r="E30" s="283" t="s">
        <v>15</v>
      </c>
      <c r="F30" s="283"/>
      <c r="G30" s="283"/>
      <c r="H30" s="283"/>
    </row>
    <row r="31" spans="1:11" x14ac:dyDescent="0.2">
      <c r="E31" s="283"/>
      <c r="F31" s="283"/>
      <c r="G31" s="283"/>
      <c r="H31" s="283"/>
    </row>
    <row r="32" spans="1:11" x14ac:dyDescent="0.2">
      <c r="E32" s="283"/>
      <c r="F32" s="283"/>
      <c r="G32" s="283"/>
      <c r="H32" s="283"/>
    </row>
  </sheetData>
  <mergeCells count="44">
    <mergeCell ref="B19:C19"/>
    <mergeCell ref="E19:F19"/>
    <mergeCell ref="I19:J19"/>
    <mergeCell ref="A1:J1"/>
    <mergeCell ref="A4:J4"/>
    <mergeCell ref="A7:D7"/>
    <mergeCell ref="E7:J7"/>
    <mergeCell ref="A3:J3"/>
    <mergeCell ref="A5:D5"/>
    <mergeCell ref="E5:J5"/>
    <mergeCell ref="A6:D6"/>
    <mergeCell ref="E6:J6"/>
    <mergeCell ref="A2:E2"/>
    <mergeCell ref="F2:J2"/>
    <mergeCell ref="B14:C14"/>
    <mergeCell ref="B15:C15"/>
    <mergeCell ref="E30:H32"/>
    <mergeCell ref="A8:J8"/>
    <mergeCell ref="B10:C11"/>
    <mergeCell ref="I10:J11"/>
    <mergeCell ref="E10:F11"/>
    <mergeCell ref="D10:D11"/>
    <mergeCell ref="G10:H10"/>
    <mergeCell ref="A10:A11"/>
    <mergeCell ref="A9:J9"/>
    <mergeCell ref="B12:C12"/>
    <mergeCell ref="E12:F12"/>
    <mergeCell ref="I12:J12"/>
    <mergeCell ref="B13:C13"/>
    <mergeCell ref="E13:F13"/>
    <mergeCell ref="I13:J13"/>
    <mergeCell ref="B16:C16"/>
    <mergeCell ref="E14:F14"/>
    <mergeCell ref="E15:F15"/>
    <mergeCell ref="I14:J14"/>
    <mergeCell ref="I15:J15"/>
    <mergeCell ref="E16:F16"/>
    <mergeCell ref="I16:J16"/>
    <mergeCell ref="E18:F18"/>
    <mergeCell ref="I18:J18"/>
    <mergeCell ref="B18:C18"/>
    <mergeCell ref="B17:C17"/>
    <mergeCell ref="E17:F17"/>
    <mergeCell ref="I17:J17"/>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A19">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5"/>
  <sheetViews>
    <sheetView view="pageBreakPreview" topLeftCell="B1" zoomScaleNormal="100" zoomScaleSheetLayoutView="100" workbookViewId="0">
      <selection activeCell="C2" sqref="C2:E2"/>
    </sheetView>
  </sheetViews>
  <sheetFormatPr defaultColWidth="9.140625" defaultRowHeight="12.75" x14ac:dyDescent="0.2"/>
  <cols>
    <col min="1" max="1" width="5.85546875" style="27" customWidth="1"/>
    <col min="2" max="2" width="110" style="1" customWidth="1"/>
    <col min="3" max="3" width="21.7109375" style="1" customWidth="1"/>
    <col min="4" max="4" width="23.28515625" style="1" customWidth="1"/>
    <col min="5" max="5" width="108.140625" style="1" customWidth="1"/>
    <col min="6" max="16384" width="9.140625" style="1"/>
  </cols>
  <sheetData>
    <row r="1" spans="1:5" ht="30" customHeight="1" thickBot="1" x14ac:dyDescent="0.25">
      <c r="A1" s="374" t="s">
        <v>1715</v>
      </c>
      <c r="B1" s="375"/>
      <c r="C1" s="375"/>
      <c r="D1" s="375"/>
      <c r="E1" s="376"/>
    </row>
    <row r="2" spans="1:5" ht="60" customHeight="1" x14ac:dyDescent="0.2">
      <c r="A2" s="377">
        <v>1</v>
      </c>
      <c r="B2" s="32" t="s">
        <v>1533</v>
      </c>
      <c r="C2" s="336" t="s">
        <v>2344</v>
      </c>
      <c r="D2" s="337"/>
      <c r="E2" s="338"/>
    </row>
    <row r="3" spans="1:5" ht="40.5" customHeight="1" thickBot="1" x14ac:dyDescent="0.25">
      <c r="A3" s="378"/>
      <c r="B3" s="33" t="s">
        <v>1534</v>
      </c>
      <c r="C3" s="379" t="s">
        <v>1726</v>
      </c>
      <c r="D3" s="380"/>
      <c r="E3" s="381"/>
    </row>
    <row r="4" spans="1:5" ht="15" customHeight="1" thickBot="1" x14ac:dyDescent="0.25">
      <c r="A4" s="382"/>
      <c r="B4" s="382"/>
      <c r="C4" s="382"/>
      <c r="D4" s="382"/>
      <c r="E4" s="382"/>
    </row>
    <row r="5" spans="1:5" ht="24.95" customHeight="1" thickBot="1" x14ac:dyDescent="0.25">
      <c r="A5" s="42">
        <v>2</v>
      </c>
      <c r="B5" s="371" t="s">
        <v>1536</v>
      </c>
      <c r="C5" s="372"/>
      <c r="D5" s="372"/>
      <c r="E5" s="373"/>
    </row>
    <row r="6" spans="1:5" ht="60.75" customHeight="1" x14ac:dyDescent="0.2">
      <c r="A6" s="34" t="s">
        <v>13</v>
      </c>
      <c r="B6" s="35" t="s">
        <v>1537</v>
      </c>
      <c r="C6" s="35" t="s">
        <v>1538</v>
      </c>
      <c r="D6" s="35" t="s">
        <v>1539</v>
      </c>
      <c r="E6" s="36" t="s">
        <v>1540</v>
      </c>
    </row>
    <row r="7" spans="1:5" ht="372.75" customHeight="1" x14ac:dyDescent="0.2">
      <c r="A7" s="49">
        <v>1</v>
      </c>
      <c r="B7" s="109" t="s">
        <v>1716</v>
      </c>
      <c r="C7" s="109" t="s">
        <v>1717</v>
      </c>
      <c r="D7" s="110" t="s">
        <v>2019</v>
      </c>
      <c r="E7" s="109" t="s">
        <v>2024</v>
      </c>
    </row>
    <row r="8" spans="1:5" ht="107.25" customHeight="1" x14ac:dyDescent="0.2">
      <c r="A8" s="49">
        <v>2</v>
      </c>
      <c r="B8" s="109" t="s">
        <v>1718</v>
      </c>
      <c r="C8" s="109" t="s">
        <v>1719</v>
      </c>
      <c r="D8" s="110" t="s">
        <v>1720</v>
      </c>
      <c r="E8" s="109" t="s">
        <v>2020</v>
      </c>
    </row>
    <row r="9" spans="1:5" ht="153" customHeight="1" x14ac:dyDescent="0.2">
      <c r="A9" s="49">
        <v>3</v>
      </c>
      <c r="B9" s="109" t="s">
        <v>1721</v>
      </c>
      <c r="C9" s="109" t="s">
        <v>1722</v>
      </c>
      <c r="D9" s="110" t="s">
        <v>1723</v>
      </c>
      <c r="E9" s="109" t="s">
        <v>2021</v>
      </c>
    </row>
    <row r="10" spans="1:5" ht="153" customHeight="1" x14ac:dyDescent="0.2">
      <c r="A10" s="49"/>
      <c r="B10" s="109" t="s">
        <v>1724</v>
      </c>
      <c r="C10" s="109" t="s">
        <v>2022</v>
      </c>
      <c r="D10" s="110" t="s">
        <v>1725</v>
      </c>
      <c r="E10" s="109" t="s">
        <v>2023</v>
      </c>
    </row>
    <row r="11" spans="1:5" ht="15" customHeight="1" thickBot="1" x14ac:dyDescent="0.25">
      <c r="A11" s="347"/>
      <c r="B11" s="347"/>
      <c r="C11" s="347"/>
      <c r="D11" s="347"/>
      <c r="E11" s="347"/>
    </row>
    <row r="12" spans="1:5" ht="24.95" customHeight="1" thickBot="1" x14ac:dyDescent="0.25">
      <c r="A12" s="111">
        <v>3</v>
      </c>
      <c r="B12" s="371" t="s">
        <v>1544</v>
      </c>
      <c r="C12" s="372"/>
      <c r="D12" s="372"/>
      <c r="E12" s="373"/>
    </row>
    <row r="13" spans="1:5" ht="30" customHeight="1" x14ac:dyDescent="0.2">
      <c r="A13" s="34" t="s">
        <v>13</v>
      </c>
      <c r="B13" s="386" t="s">
        <v>1538</v>
      </c>
      <c r="C13" s="387"/>
      <c r="D13" s="35" t="s">
        <v>1539</v>
      </c>
      <c r="E13" s="36" t="s">
        <v>1545</v>
      </c>
    </row>
    <row r="14" spans="1:5" ht="45.75" customHeight="1" x14ac:dyDescent="0.25">
      <c r="A14" s="40"/>
      <c r="B14" s="346" t="s">
        <v>1699</v>
      </c>
      <c r="C14" s="394"/>
      <c r="D14" s="394"/>
      <c r="E14" s="395"/>
    </row>
    <row r="15" spans="1:5" ht="30" customHeight="1" x14ac:dyDescent="0.2"/>
    <row r="16" spans="1:5" ht="30" customHeight="1" x14ac:dyDescent="0.2"/>
    <row r="17" spans="2:5" ht="30" customHeight="1" x14ac:dyDescent="0.2"/>
    <row r="18" spans="2:5" ht="30" customHeight="1" x14ac:dyDescent="0.2"/>
    <row r="19" spans="2:5" ht="30" customHeight="1" x14ac:dyDescent="0.2"/>
    <row r="20" spans="2:5" ht="30" customHeight="1" x14ac:dyDescent="0.2"/>
    <row r="21" spans="2:5" ht="30" customHeight="1" x14ac:dyDescent="0.2"/>
    <row r="22" spans="2:5" ht="30" customHeight="1" x14ac:dyDescent="0.2"/>
    <row r="23" spans="2:5" ht="30" customHeight="1" x14ac:dyDescent="0.2"/>
    <row r="24" spans="2:5" s="27" customFormat="1" ht="30" customHeight="1" x14ac:dyDescent="0.2">
      <c r="B24" s="1"/>
      <c r="C24" s="1"/>
      <c r="D24" s="1"/>
      <c r="E24" s="1"/>
    </row>
    <row r="25" spans="2:5" s="27" customFormat="1" ht="30" customHeight="1" x14ac:dyDescent="0.2">
      <c r="B25" s="1"/>
      <c r="C25" s="1"/>
      <c r="D25" s="1"/>
      <c r="E25" s="1"/>
    </row>
  </sheetData>
  <mergeCells count="10">
    <mergeCell ref="A11:E11"/>
    <mergeCell ref="B12:E12"/>
    <mergeCell ref="B13:C13"/>
    <mergeCell ref="B14:E14"/>
    <mergeCell ref="A1:E1"/>
    <mergeCell ref="A2:A3"/>
    <mergeCell ref="C2:E2"/>
    <mergeCell ref="C3:E3"/>
    <mergeCell ref="A4:E4"/>
    <mergeCell ref="B5:E5"/>
  </mergeCells>
  <pageMargins left="0.7" right="0.7" top="0.75" bottom="0.75" header="0.3" footer="0.3"/>
  <pageSetup paperSize="9" scale="48" fitToHeight="0" orientation="landscape" horizontalDpi="4294967294" r:id="rId1"/>
  <rowBreaks count="1" manualBreakCount="1">
    <brk id="10" max="4"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22"/>
  <sheetViews>
    <sheetView workbookViewId="0">
      <selection activeCell="C2" sqref="C2:E2"/>
    </sheetView>
  </sheetViews>
  <sheetFormatPr defaultColWidth="9.140625" defaultRowHeight="12.75" x14ac:dyDescent="0.2"/>
  <cols>
    <col min="1" max="1" width="5.85546875" style="27" customWidth="1"/>
    <col min="2" max="2" width="110" style="1" customWidth="1"/>
    <col min="3" max="3" width="21.7109375" style="1" customWidth="1"/>
    <col min="4" max="4" width="23.28515625" style="1" customWidth="1"/>
    <col min="5" max="5" width="108.140625" style="1" customWidth="1"/>
    <col min="6" max="16384" width="9.140625" style="1"/>
  </cols>
  <sheetData>
    <row r="1" spans="1:5" ht="30" customHeight="1" thickBot="1" x14ac:dyDescent="0.25">
      <c r="A1" s="374" t="s">
        <v>2411</v>
      </c>
      <c r="B1" s="375"/>
      <c r="C1" s="375"/>
      <c r="D1" s="375"/>
      <c r="E1" s="376"/>
    </row>
    <row r="2" spans="1:5" ht="60" customHeight="1" x14ac:dyDescent="0.2">
      <c r="A2" s="377">
        <v>1</v>
      </c>
      <c r="B2" s="32" t="s">
        <v>1533</v>
      </c>
      <c r="C2" s="336" t="s">
        <v>2450</v>
      </c>
      <c r="D2" s="337"/>
      <c r="E2" s="338"/>
    </row>
    <row r="3" spans="1:5" ht="40.5" customHeight="1" thickBot="1" x14ac:dyDescent="0.25">
      <c r="A3" s="378"/>
      <c r="B3" s="33" t="s">
        <v>1534</v>
      </c>
      <c r="C3" s="379" t="s">
        <v>1726</v>
      </c>
      <c r="D3" s="380"/>
      <c r="E3" s="381"/>
    </row>
    <row r="4" spans="1:5" ht="15" customHeight="1" thickBot="1" x14ac:dyDescent="0.25">
      <c r="A4" s="382"/>
      <c r="B4" s="382"/>
      <c r="C4" s="382"/>
      <c r="D4" s="382"/>
      <c r="E4" s="382"/>
    </row>
    <row r="5" spans="1:5" ht="24.95" customHeight="1" thickBot="1" x14ac:dyDescent="0.25">
      <c r="A5" s="42">
        <v>2</v>
      </c>
      <c r="B5" s="371" t="s">
        <v>1536</v>
      </c>
      <c r="C5" s="372"/>
      <c r="D5" s="372"/>
      <c r="E5" s="373"/>
    </row>
    <row r="6" spans="1:5" ht="60.75" customHeight="1" x14ac:dyDescent="0.2">
      <c r="A6" s="34" t="s">
        <v>13</v>
      </c>
      <c r="B6" s="35" t="s">
        <v>1537</v>
      </c>
      <c r="C6" s="35" t="s">
        <v>1538</v>
      </c>
      <c r="D6" s="35" t="s">
        <v>1539</v>
      </c>
      <c r="E6" s="36" t="s">
        <v>1540</v>
      </c>
    </row>
    <row r="7" spans="1:5" ht="329.25" customHeight="1" x14ac:dyDescent="0.2">
      <c r="A7" s="49">
        <v>1</v>
      </c>
      <c r="B7" s="71" t="s">
        <v>2041</v>
      </c>
      <c r="C7" s="113" t="s">
        <v>1717</v>
      </c>
      <c r="D7" s="112" t="s">
        <v>2039</v>
      </c>
      <c r="E7" s="113" t="s">
        <v>2040</v>
      </c>
    </row>
    <row r="8" spans="1:5" ht="15" customHeight="1" thickBot="1" x14ac:dyDescent="0.25">
      <c r="A8" s="347"/>
      <c r="B8" s="347"/>
      <c r="C8" s="347"/>
      <c r="D8" s="347"/>
      <c r="E8" s="347"/>
    </row>
    <row r="9" spans="1:5" ht="24.95" customHeight="1" thickBot="1" x14ac:dyDescent="0.25">
      <c r="A9" s="114">
        <v>3</v>
      </c>
      <c r="B9" s="371" t="s">
        <v>1544</v>
      </c>
      <c r="C9" s="372"/>
      <c r="D9" s="372"/>
      <c r="E9" s="373"/>
    </row>
    <row r="10" spans="1:5" ht="30" customHeight="1" x14ac:dyDescent="0.2">
      <c r="A10" s="34" t="s">
        <v>13</v>
      </c>
      <c r="B10" s="386" t="s">
        <v>1538</v>
      </c>
      <c r="C10" s="387"/>
      <c r="D10" s="35" t="s">
        <v>1539</v>
      </c>
      <c r="E10" s="36" t="s">
        <v>1545</v>
      </c>
    </row>
    <row r="11" spans="1:5" ht="77.25" customHeight="1" x14ac:dyDescent="0.2">
      <c r="A11" s="169">
        <v>1</v>
      </c>
      <c r="B11" s="391" t="s">
        <v>2014</v>
      </c>
      <c r="C11" s="393"/>
      <c r="D11" s="112" t="s">
        <v>2016</v>
      </c>
      <c r="E11" s="168" t="s">
        <v>2015</v>
      </c>
    </row>
    <row r="12" spans="1:5" ht="30" customHeight="1" x14ac:dyDescent="0.2"/>
    <row r="13" spans="1:5" ht="30" customHeight="1" x14ac:dyDescent="0.2"/>
    <row r="14" spans="1:5" ht="30" customHeight="1" x14ac:dyDescent="0.2"/>
    <row r="15" spans="1:5" ht="30" customHeight="1" x14ac:dyDescent="0.2"/>
    <row r="16" spans="1:5" ht="30" customHeight="1" x14ac:dyDescent="0.2"/>
    <row r="17" spans="2:5" ht="30" customHeight="1" x14ac:dyDescent="0.2"/>
    <row r="18" spans="2:5" ht="30" customHeight="1" x14ac:dyDescent="0.2"/>
    <row r="19" spans="2:5" ht="30" customHeight="1" x14ac:dyDescent="0.2"/>
    <row r="20" spans="2:5" ht="30" customHeight="1" x14ac:dyDescent="0.2"/>
    <row r="21" spans="2:5" s="27" customFormat="1" ht="30" customHeight="1" x14ac:dyDescent="0.2">
      <c r="B21" s="1"/>
      <c r="C21" s="1"/>
      <c r="D21" s="1"/>
      <c r="E21" s="1"/>
    </row>
    <row r="22" spans="2:5" s="27" customFormat="1" ht="30" customHeight="1" x14ac:dyDescent="0.2">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172"/>
  <sheetViews>
    <sheetView view="pageBreakPreview" topLeftCell="A28" zoomScaleNormal="100" zoomScaleSheetLayoutView="100" workbookViewId="0">
      <selection activeCell="D33" sqref="D33:L33"/>
    </sheetView>
  </sheetViews>
  <sheetFormatPr defaultColWidth="9.140625" defaultRowHeight="12.75" outlineLevelRow="1" x14ac:dyDescent="0.2"/>
  <cols>
    <col min="1" max="1" width="5.140625" style="127" customWidth="1"/>
    <col min="2" max="2" width="9.140625" style="127"/>
    <col min="3" max="3" width="18.5703125" style="127" customWidth="1"/>
    <col min="4" max="6" width="9.7109375" style="127" customWidth="1"/>
    <col min="7" max="7" width="11.42578125" style="127" customWidth="1"/>
    <col min="8" max="11" width="9.7109375" style="127" customWidth="1"/>
    <col min="12" max="12" width="12.5703125" style="127" customWidth="1"/>
    <col min="13" max="16384" width="9.140625" style="127"/>
  </cols>
  <sheetData>
    <row r="1" spans="1:12" ht="41.25" customHeight="1" x14ac:dyDescent="0.2">
      <c r="A1" s="499" t="s">
        <v>2100</v>
      </c>
      <c r="B1" s="500"/>
      <c r="C1" s="500"/>
      <c r="D1" s="500"/>
      <c r="E1" s="500"/>
      <c r="F1" s="500"/>
      <c r="G1" s="500"/>
      <c r="H1" s="500"/>
      <c r="I1" s="500"/>
      <c r="J1" s="500"/>
      <c r="K1" s="500"/>
      <c r="L1" s="501"/>
    </row>
    <row r="2" spans="1:12" ht="30" customHeight="1" thickBot="1" x14ac:dyDescent="0.25">
      <c r="A2" s="128">
        <v>1</v>
      </c>
      <c r="B2" s="502" t="s">
        <v>2102</v>
      </c>
      <c r="C2" s="502"/>
      <c r="D2" s="502"/>
      <c r="E2" s="503"/>
      <c r="F2" s="504" t="s">
        <v>2103</v>
      </c>
      <c r="G2" s="504"/>
      <c r="H2" s="504"/>
      <c r="I2" s="504"/>
      <c r="J2" s="504"/>
      <c r="K2" s="504"/>
      <c r="L2" s="505"/>
    </row>
    <row r="3" spans="1:12" ht="15" customHeight="1" thickBot="1" x14ac:dyDescent="0.25">
      <c r="A3" s="506"/>
      <c r="B3" s="507"/>
      <c r="C3" s="507"/>
      <c r="D3" s="507"/>
      <c r="E3" s="507"/>
      <c r="F3" s="507"/>
      <c r="G3" s="507"/>
      <c r="H3" s="507"/>
      <c r="I3" s="507"/>
      <c r="J3" s="507"/>
      <c r="K3" s="507"/>
      <c r="L3" s="508"/>
    </row>
    <row r="4" spans="1:12" ht="30" customHeight="1" x14ac:dyDescent="0.25">
      <c r="A4" s="482" t="s">
        <v>0</v>
      </c>
      <c r="B4" s="483"/>
      <c r="C4" s="483"/>
      <c r="D4" s="483"/>
      <c r="E4" s="483"/>
      <c r="F4" s="483"/>
      <c r="G4" s="483"/>
      <c r="H4" s="483"/>
      <c r="I4" s="483"/>
      <c r="J4" s="483"/>
      <c r="K4" s="509"/>
      <c r="L4" s="510"/>
    </row>
    <row r="5" spans="1:12" ht="30" customHeight="1" x14ac:dyDescent="0.2">
      <c r="A5" s="129">
        <v>2</v>
      </c>
      <c r="B5" s="490" t="s">
        <v>2105</v>
      </c>
      <c r="C5" s="490"/>
      <c r="D5" s="490"/>
      <c r="E5" s="511" t="s">
        <v>2106</v>
      </c>
      <c r="F5" s="511"/>
      <c r="G5" s="511"/>
      <c r="H5" s="511"/>
      <c r="I5" s="511"/>
      <c r="J5" s="511"/>
      <c r="K5" s="511"/>
      <c r="L5" s="512"/>
    </row>
    <row r="6" spans="1:12" ht="30" customHeight="1" x14ac:dyDescent="0.2">
      <c r="A6" s="513">
        <v>3</v>
      </c>
      <c r="B6" s="490" t="s">
        <v>2108</v>
      </c>
      <c r="C6" s="490"/>
      <c r="D6" s="490"/>
      <c r="E6" s="511" t="s">
        <v>2109</v>
      </c>
      <c r="F6" s="511"/>
      <c r="G6" s="511"/>
      <c r="H6" s="511"/>
      <c r="I6" s="511"/>
      <c r="J6" s="511"/>
      <c r="K6" s="511"/>
      <c r="L6" s="512"/>
    </row>
    <row r="7" spans="1:12" ht="30" customHeight="1" x14ac:dyDescent="0.2">
      <c r="A7" s="513"/>
      <c r="B7" s="490"/>
      <c r="C7" s="490"/>
      <c r="D7" s="490"/>
      <c r="E7" s="130" t="s">
        <v>2111</v>
      </c>
      <c r="F7" s="514" t="s">
        <v>2112</v>
      </c>
      <c r="G7" s="514"/>
      <c r="H7" s="514"/>
      <c r="I7" s="130" t="s">
        <v>2113</v>
      </c>
      <c r="J7" s="515" t="s">
        <v>2114</v>
      </c>
      <c r="K7" s="516"/>
      <c r="L7" s="517"/>
    </row>
    <row r="8" spans="1:12" ht="30" customHeight="1" x14ac:dyDescent="0.2">
      <c r="A8" s="513">
        <v>4</v>
      </c>
      <c r="B8" s="490" t="s">
        <v>2115</v>
      </c>
      <c r="C8" s="490"/>
      <c r="D8" s="490"/>
      <c r="E8" s="511" t="s">
        <v>2116</v>
      </c>
      <c r="F8" s="511"/>
      <c r="G8" s="511"/>
      <c r="H8" s="511"/>
      <c r="I8" s="511"/>
      <c r="J8" s="511"/>
      <c r="K8" s="511"/>
      <c r="L8" s="512"/>
    </row>
    <row r="9" spans="1:12" ht="30" customHeight="1" x14ac:dyDescent="0.2">
      <c r="A9" s="513"/>
      <c r="B9" s="490"/>
      <c r="C9" s="490"/>
      <c r="D9" s="490"/>
      <c r="E9" s="130" t="s">
        <v>2111</v>
      </c>
      <c r="F9" s="514" t="s">
        <v>2117</v>
      </c>
      <c r="G9" s="514"/>
      <c r="H9" s="514"/>
      <c r="I9" s="130" t="s">
        <v>2113</v>
      </c>
      <c r="J9" s="515" t="s">
        <v>2117</v>
      </c>
      <c r="K9" s="516"/>
      <c r="L9" s="517"/>
    </row>
    <row r="10" spans="1:12" ht="30" customHeight="1" x14ac:dyDescent="0.2">
      <c r="A10" s="129">
        <v>5</v>
      </c>
      <c r="B10" s="490" t="s">
        <v>11</v>
      </c>
      <c r="C10" s="490"/>
      <c r="D10" s="490"/>
      <c r="E10" s="520" t="s">
        <v>14</v>
      </c>
      <c r="F10" s="520"/>
      <c r="G10" s="520"/>
      <c r="H10" s="520"/>
      <c r="I10" s="520"/>
      <c r="J10" s="520"/>
      <c r="K10" s="521"/>
      <c r="L10" s="522"/>
    </row>
    <row r="11" spans="1:12" ht="33" customHeight="1" x14ac:dyDescent="0.2">
      <c r="A11" s="129">
        <v>6</v>
      </c>
      <c r="B11" s="490" t="s">
        <v>2118</v>
      </c>
      <c r="C11" s="490"/>
      <c r="D11" s="490"/>
      <c r="E11" s="480" t="s">
        <v>2119</v>
      </c>
      <c r="F11" s="480"/>
      <c r="G11" s="480"/>
      <c r="H11" s="480"/>
      <c r="I11" s="480"/>
      <c r="J11" s="480"/>
      <c r="K11" s="480"/>
      <c r="L11" s="481"/>
    </row>
    <row r="12" spans="1:12" ht="30" customHeight="1" x14ac:dyDescent="0.2">
      <c r="A12" s="129">
        <v>7</v>
      </c>
      <c r="B12" s="490" t="s">
        <v>2120</v>
      </c>
      <c r="C12" s="490"/>
      <c r="D12" s="490"/>
      <c r="E12" s="518" t="s">
        <v>2121</v>
      </c>
      <c r="F12" s="518"/>
      <c r="G12" s="518"/>
      <c r="H12" s="518"/>
      <c r="I12" s="518"/>
      <c r="J12" s="518"/>
      <c r="K12" s="518"/>
      <c r="L12" s="519"/>
    </row>
    <row r="13" spans="1:12" ht="30" customHeight="1" x14ac:dyDescent="0.2">
      <c r="A13" s="129">
        <v>8</v>
      </c>
      <c r="B13" s="490" t="s">
        <v>2122</v>
      </c>
      <c r="C13" s="490"/>
      <c r="D13" s="490"/>
      <c r="E13" s="491" t="s">
        <v>2117</v>
      </c>
      <c r="F13" s="491"/>
      <c r="G13" s="491"/>
      <c r="H13" s="491"/>
      <c r="I13" s="491"/>
      <c r="J13" s="491"/>
      <c r="K13" s="491"/>
      <c r="L13" s="492"/>
    </row>
    <row r="14" spans="1:12" ht="54.75" customHeight="1" thickBot="1" x14ac:dyDescent="0.25">
      <c r="A14" s="129">
        <v>9</v>
      </c>
      <c r="B14" s="490" t="s">
        <v>2</v>
      </c>
      <c r="C14" s="490"/>
      <c r="D14" s="490"/>
      <c r="E14" s="493" t="s">
        <v>2364</v>
      </c>
      <c r="F14" s="493"/>
      <c r="G14" s="493"/>
      <c r="H14" s="493"/>
      <c r="I14" s="493"/>
      <c r="J14" s="493"/>
      <c r="K14" s="493"/>
      <c r="L14" s="494"/>
    </row>
    <row r="15" spans="1:12" ht="15" customHeight="1" thickBot="1" x14ac:dyDescent="0.25">
      <c r="A15" s="506"/>
      <c r="B15" s="507"/>
      <c r="C15" s="507"/>
      <c r="D15" s="507"/>
      <c r="E15" s="507"/>
      <c r="F15" s="507"/>
      <c r="G15" s="507"/>
      <c r="H15" s="507"/>
      <c r="I15" s="507"/>
      <c r="J15" s="507"/>
      <c r="K15" s="507"/>
      <c r="L15" s="508"/>
    </row>
    <row r="16" spans="1:12" ht="30" customHeight="1" x14ac:dyDescent="0.2">
      <c r="A16" s="482" t="s">
        <v>2123</v>
      </c>
      <c r="B16" s="483"/>
      <c r="C16" s="483"/>
      <c r="D16" s="483"/>
      <c r="E16" s="483"/>
      <c r="F16" s="483"/>
      <c r="G16" s="483"/>
      <c r="H16" s="483"/>
      <c r="I16" s="483"/>
      <c r="J16" s="483"/>
      <c r="K16" s="483"/>
      <c r="L16" s="484"/>
    </row>
    <row r="17" spans="1:12" ht="41.25" customHeight="1" x14ac:dyDescent="0.2">
      <c r="A17" s="129">
        <v>10</v>
      </c>
      <c r="B17" s="465" t="s">
        <v>2124</v>
      </c>
      <c r="C17" s="465"/>
      <c r="D17" s="485" t="s">
        <v>2125</v>
      </c>
      <c r="E17" s="485"/>
      <c r="F17" s="485"/>
      <c r="G17" s="485"/>
      <c r="H17" s="485"/>
      <c r="I17" s="485"/>
      <c r="J17" s="485"/>
      <c r="K17" s="485"/>
      <c r="L17" s="486"/>
    </row>
    <row r="18" spans="1:12" ht="40.5" customHeight="1" thickBot="1" x14ac:dyDescent="0.25">
      <c r="A18" s="131">
        <v>11</v>
      </c>
      <c r="B18" s="487" t="s">
        <v>2126</v>
      </c>
      <c r="C18" s="487"/>
      <c r="D18" s="488" t="s">
        <v>2127</v>
      </c>
      <c r="E18" s="488"/>
      <c r="F18" s="488"/>
      <c r="G18" s="488"/>
      <c r="H18" s="488"/>
      <c r="I18" s="488"/>
      <c r="J18" s="488"/>
      <c r="K18" s="488"/>
      <c r="L18" s="489"/>
    </row>
    <row r="19" spans="1:12" ht="15" customHeight="1" thickBot="1" x14ac:dyDescent="0.25">
      <c r="A19" s="424"/>
      <c r="B19" s="424"/>
      <c r="C19" s="424"/>
      <c r="D19" s="424"/>
      <c r="E19" s="424"/>
      <c r="F19" s="424"/>
      <c r="G19" s="424"/>
      <c r="H19" s="424"/>
      <c r="I19" s="424"/>
      <c r="J19" s="424"/>
      <c r="K19" s="424"/>
      <c r="L19" s="424"/>
    </row>
    <row r="20" spans="1:12" ht="30" customHeight="1" x14ac:dyDescent="0.2">
      <c r="A20" s="132">
        <v>12</v>
      </c>
      <c r="B20" s="477" t="s">
        <v>2128</v>
      </c>
      <c r="C20" s="477"/>
      <c r="D20" s="478" t="s">
        <v>2129</v>
      </c>
      <c r="E20" s="478"/>
      <c r="F20" s="478"/>
      <c r="G20" s="478"/>
      <c r="H20" s="478"/>
      <c r="I20" s="478"/>
      <c r="J20" s="478"/>
      <c r="K20" s="478"/>
      <c r="L20" s="479"/>
    </row>
    <row r="21" spans="1:12" ht="30" customHeight="1" x14ac:dyDescent="0.2">
      <c r="A21" s="133">
        <v>13</v>
      </c>
      <c r="B21" s="465" t="s">
        <v>2130</v>
      </c>
      <c r="C21" s="465"/>
      <c r="D21" s="473" t="s">
        <v>2131</v>
      </c>
      <c r="E21" s="473"/>
      <c r="F21" s="473"/>
      <c r="G21" s="473"/>
      <c r="H21" s="473"/>
      <c r="I21" s="473"/>
      <c r="J21" s="473"/>
      <c r="K21" s="473"/>
      <c r="L21" s="474"/>
    </row>
    <row r="22" spans="1:12" ht="63" customHeight="1" x14ac:dyDescent="0.2">
      <c r="A22" s="133">
        <v>14</v>
      </c>
      <c r="B22" s="465" t="s">
        <v>2132</v>
      </c>
      <c r="C22" s="465"/>
      <c r="D22" s="473" t="s">
        <v>2133</v>
      </c>
      <c r="E22" s="473"/>
      <c r="F22" s="473"/>
      <c r="G22" s="473"/>
      <c r="H22" s="473"/>
      <c r="I22" s="473"/>
      <c r="J22" s="473"/>
      <c r="K22" s="473"/>
      <c r="L22" s="474"/>
    </row>
    <row r="23" spans="1:12" ht="47.25" customHeight="1" x14ac:dyDescent="0.2">
      <c r="A23" s="133">
        <v>15</v>
      </c>
      <c r="B23" s="465" t="s">
        <v>2134</v>
      </c>
      <c r="C23" s="465"/>
      <c r="D23" s="473" t="s">
        <v>2135</v>
      </c>
      <c r="E23" s="473"/>
      <c r="F23" s="473"/>
      <c r="G23" s="473"/>
      <c r="H23" s="473"/>
      <c r="I23" s="473"/>
      <c r="J23" s="473"/>
      <c r="K23" s="473"/>
      <c r="L23" s="474"/>
    </row>
    <row r="24" spans="1:12" ht="308.25" customHeight="1" x14ac:dyDescent="0.2">
      <c r="A24" s="133">
        <v>16</v>
      </c>
      <c r="B24" s="465" t="s">
        <v>2136</v>
      </c>
      <c r="C24" s="465"/>
      <c r="D24" s="473" t="s">
        <v>2137</v>
      </c>
      <c r="E24" s="473"/>
      <c r="F24" s="473"/>
      <c r="G24" s="473"/>
      <c r="H24" s="473"/>
      <c r="I24" s="473"/>
      <c r="J24" s="473"/>
      <c r="K24" s="473"/>
      <c r="L24" s="474"/>
    </row>
    <row r="25" spans="1:12" ht="234" customHeight="1" x14ac:dyDescent="0.2">
      <c r="A25" s="133">
        <v>17</v>
      </c>
      <c r="B25" s="475" t="s">
        <v>2139</v>
      </c>
      <c r="C25" s="476"/>
      <c r="D25" s="473" t="s">
        <v>2140</v>
      </c>
      <c r="E25" s="473"/>
      <c r="F25" s="473"/>
      <c r="G25" s="473"/>
      <c r="H25" s="473"/>
      <c r="I25" s="473"/>
      <c r="J25" s="473"/>
      <c r="K25" s="473"/>
      <c r="L25" s="474"/>
    </row>
    <row r="26" spans="1:12" ht="117" customHeight="1" thickBot="1" x14ac:dyDescent="0.25">
      <c r="A26" s="131">
        <v>18</v>
      </c>
      <c r="B26" s="439" t="s">
        <v>2141</v>
      </c>
      <c r="C26" s="439"/>
      <c r="D26" s="468" t="s">
        <v>2142</v>
      </c>
      <c r="E26" s="468"/>
      <c r="F26" s="468"/>
      <c r="G26" s="468"/>
      <c r="H26" s="468"/>
      <c r="I26" s="468"/>
      <c r="J26" s="468"/>
      <c r="K26" s="468"/>
      <c r="L26" s="469"/>
    </row>
    <row r="27" spans="1:12" ht="15.75" customHeight="1" thickBot="1" x14ac:dyDescent="0.25">
      <c r="A27" s="424"/>
      <c r="B27" s="424"/>
      <c r="C27" s="424"/>
      <c r="D27" s="424"/>
      <c r="E27" s="424"/>
      <c r="F27" s="424"/>
      <c r="G27" s="424"/>
      <c r="H27" s="424"/>
      <c r="I27" s="424"/>
      <c r="J27" s="424"/>
      <c r="K27" s="424"/>
      <c r="L27" s="424"/>
    </row>
    <row r="28" spans="1:12" ht="30" customHeight="1" x14ac:dyDescent="0.2">
      <c r="A28" s="132">
        <v>19</v>
      </c>
      <c r="B28" s="470" t="s">
        <v>2143</v>
      </c>
      <c r="C28" s="470"/>
      <c r="D28" s="471" t="s">
        <v>2144</v>
      </c>
      <c r="E28" s="471"/>
      <c r="F28" s="471"/>
      <c r="G28" s="471"/>
      <c r="H28" s="471"/>
      <c r="I28" s="471"/>
      <c r="J28" s="471"/>
      <c r="K28" s="471"/>
      <c r="L28" s="472"/>
    </row>
    <row r="29" spans="1:12" ht="30" customHeight="1" x14ac:dyDescent="0.2">
      <c r="A29" s="133">
        <v>20</v>
      </c>
      <c r="B29" s="438" t="s">
        <v>2145</v>
      </c>
      <c r="C29" s="438"/>
      <c r="D29" s="466" t="s">
        <v>2146</v>
      </c>
      <c r="E29" s="466"/>
      <c r="F29" s="466"/>
      <c r="G29" s="466"/>
      <c r="H29" s="466"/>
      <c r="I29" s="466"/>
      <c r="J29" s="466"/>
      <c r="K29" s="466"/>
      <c r="L29" s="467"/>
    </row>
    <row r="30" spans="1:12" ht="80.25" customHeight="1" thickBot="1" x14ac:dyDescent="0.25">
      <c r="A30" s="133">
        <v>21</v>
      </c>
      <c r="B30" s="465" t="s">
        <v>2148</v>
      </c>
      <c r="C30" s="465"/>
      <c r="D30" s="466" t="s">
        <v>2149</v>
      </c>
      <c r="E30" s="466"/>
      <c r="F30" s="466"/>
      <c r="G30" s="466"/>
      <c r="H30" s="466"/>
      <c r="I30" s="466"/>
      <c r="J30" s="466"/>
      <c r="K30" s="466"/>
      <c r="L30" s="467"/>
    </row>
    <row r="31" spans="1:12" ht="13.5" thickBot="1" x14ac:dyDescent="0.25">
      <c r="A31" s="424"/>
      <c r="B31" s="424"/>
      <c r="C31" s="424"/>
      <c r="D31" s="424"/>
      <c r="E31" s="424"/>
      <c r="F31" s="424"/>
      <c r="G31" s="424"/>
      <c r="H31" s="424"/>
      <c r="I31" s="424"/>
      <c r="J31" s="424"/>
      <c r="K31" s="424"/>
      <c r="L31" s="424"/>
    </row>
    <row r="32" spans="1:12" ht="60" customHeight="1" x14ac:dyDescent="0.2">
      <c r="A32" s="134">
        <v>22</v>
      </c>
      <c r="B32" s="457" t="s">
        <v>2150</v>
      </c>
      <c r="C32" s="457"/>
      <c r="D32" s="458" t="s">
        <v>2151</v>
      </c>
      <c r="E32" s="458"/>
      <c r="F32" s="459" t="s">
        <v>2152</v>
      </c>
      <c r="G32" s="459"/>
      <c r="H32" s="460" t="s">
        <v>2153</v>
      </c>
      <c r="I32" s="461"/>
      <c r="J32" s="462" t="s">
        <v>2154</v>
      </c>
      <c r="K32" s="463"/>
      <c r="L32" s="464"/>
    </row>
    <row r="33" spans="1:12" ht="60" customHeight="1" thickBot="1" x14ac:dyDescent="0.25">
      <c r="A33" s="131">
        <v>23</v>
      </c>
      <c r="B33" s="452" t="s">
        <v>2156</v>
      </c>
      <c r="C33" s="453"/>
      <c r="D33" s="454" t="s">
        <v>2457</v>
      </c>
      <c r="E33" s="454"/>
      <c r="F33" s="454"/>
      <c r="G33" s="454"/>
      <c r="H33" s="454"/>
      <c r="I33" s="454"/>
      <c r="J33" s="454"/>
      <c r="K33" s="454"/>
      <c r="L33" s="455"/>
    </row>
    <row r="34" spans="1:12" ht="15" customHeight="1" thickBot="1" x14ac:dyDescent="0.25">
      <c r="A34" s="424"/>
      <c r="B34" s="424"/>
      <c r="C34" s="424"/>
      <c r="D34" s="424"/>
      <c r="E34" s="424"/>
      <c r="F34" s="424"/>
      <c r="G34" s="424"/>
      <c r="H34" s="424"/>
      <c r="I34" s="424"/>
      <c r="J34" s="424"/>
      <c r="K34" s="424"/>
      <c r="L34" s="424"/>
    </row>
    <row r="35" spans="1:12" ht="30" customHeight="1" x14ac:dyDescent="0.2">
      <c r="A35" s="456" t="s">
        <v>2158</v>
      </c>
      <c r="B35" s="442"/>
      <c r="C35" s="442"/>
      <c r="D35" s="135" t="s">
        <v>2159</v>
      </c>
      <c r="E35" s="135">
        <v>2017</v>
      </c>
      <c r="F35" s="135">
        <v>2018</v>
      </c>
      <c r="G35" s="135">
        <v>2019</v>
      </c>
      <c r="H35" s="135">
        <v>2020</v>
      </c>
      <c r="I35" s="135">
        <v>2021</v>
      </c>
      <c r="J35" s="135">
        <v>2022</v>
      </c>
      <c r="K35" s="135">
        <v>2023</v>
      </c>
      <c r="L35" s="136" t="s">
        <v>2160</v>
      </c>
    </row>
    <row r="36" spans="1:12" ht="45" customHeight="1" x14ac:dyDescent="0.2">
      <c r="A36" s="133">
        <v>24</v>
      </c>
      <c r="B36" s="438" t="s">
        <v>2161</v>
      </c>
      <c r="C36" s="438"/>
      <c r="D36" s="201">
        <v>0</v>
      </c>
      <c r="E36" s="201">
        <v>0</v>
      </c>
      <c r="F36" s="138">
        <v>30000</v>
      </c>
      <c r="G36" s="138">
        <v>1750000</v>
      </c>
      <c r="H36" s="138">
        <v>0</v>
      </c>
      <c r="I36" s="138">
        <v>0</v>
      </c>
      <c r="J36" s="138">
        <v>0</v>
      </c>
      <c r="K36" s="138">
        <v>0</v>
      </c>
      <c r="L36" s="139">
        <f>SUM(D36:K36)</f>
        <v>1780000</v>
      </c>
    </row>
    <row r="37" spans="1:12" ht="45" customHeight="1" x14ac:dyDescent="0.2">
      <c r="A37" s="133">
        <v>25</v>
      </c>
      <c r="B37" s="438" t="s">
        <v>2163</v>
      </c>
      <c r="C37" s="438"/>
      <c r="D37" s="201">
        <v>0</v>
      </c>
      <c r="E37" s="201">
        <v>0</v>
      </c>
      <c r="F37" s="138">
        <v>16850</v>
      </c>
      <c r="G37" s="138">
        <v>983150</v>
      </c>
      <c r="H37" s="138">
        <v>0</v>
      </c>
      <c r="I37" s="138">
        <v>0</v>
      </c>
      <c r="J37" s="138">
        <v>0</v>
      </c>
      <c r="K37" s="138">
        <v>0</v>
      </c>
      <c r="L37" s="139">
        <f>SUM(D37:K37)</f>
        <v>1000000</v>
      </c>
    </row>
    <row r="38" spans="1:12" ht="45" customHeight="1" x14ac:dyDescent="0.2">
      <c r="A38" s="133">
        <v>26</v>
      </c>
      <c r="B38" s="438" t="s">
        <v>2165</v>
      </c>
      <c r="C38" s="438"/>
      <c r="D38" s="201">
        <v>0</v>
      </c>
      <c r="E38" s="201">
        <v>0</v>
      </c>
      <c r="F38" s="138">
        <v>14322.5</v>
      </c>
      <c r="G38" s="138">
        <v>835677.5</v>
      </c>
      <c r="H38" s="138">
        <v>0</v>
      </c>
      <c r="I38" s="138">
        <v>0</v>
      </c>
      <c r="J38" s="138">
        <v>0</v>
      </c>
      <c r="K38" s="138">
        <v>0</v>
      </c>
      <c r="L38" s="139">
        <f>SUM(D38:K38)</f>
        <v>850000</v>
      </c>
    </row>
    <row r="39" spans="1:12" ht="45" customHeight="1" thickBot="1" x14ac:dyDescent="0.25">
      <c r="A39" s="131">
        <v>27</v>
      </c>
      <c r="B39" s="439" t="s">
        <v>2167</v>
      </c>
      <c r="C39" s="439"/>
      <c r="D39" s="232">
        <v>0</v>
      </c>
      <c r="E39" s="232">
        <v>0</v>
      </c>
      <c r="F39" s="232">
        <f>IFERROR(F38/F37*100,"")</f>
        <v>85</v>
      </c>
      <c r="G39" s="232">
        <f>IFERROR(G38/G37*100,"")</f>
        <v>85</v>
      </c>
      <c r="H39" s="232">
        <v>0</v>
      </c>
      <c r="I39" s="232">
        <v>0</v>
      </c>
      <c r="J39" s="232">
        <v>0</v>
      </c>
      <c r="K39" s="232">
        <v>0</v>
      </c>
      <c r="L39" s="232">
        <f>IFERROR(L38/L37*100,"")</f>
        <v>85</v>
      </c>
    </row>
    <row r="40" spans="1:12" ht="13.5" thickBot="1" x14ac:dyDescent="0.25">
      <c r="A40" s="440"/>
      <c r="B40" s="440"/>
      <c r="C40" s="440"/>
      <c r="D40" s="440"/>
      <c r="E40" s="440"/>
      <c r="F40" s="440"/>
      <c r="G40" s="440"/>
      <c r="H40" s="440"/>
      <c r="I40" s="440"/>
      <c r="J40" s="440"/>
      <c r="K40" s="440"/>
      <c r="L40" s="440"/>
    </row>
    <row r="41" spans="1:12" ht="30" customHeight="1" x14ac:dyDescent="0.2">
      <c r="A41" s="425">
        <v>28</v>
      </c>
      <c r="B41" s="442" t="s">
        <v>2168</v>
      </c>
      <c r="C41" s="442"/>
      <c r="D41" s="442"/>
      <c r="E41" s="442"/>
      <c r="F41" s="442"/>
      <c r="G41" s="442"/>
      <c r="H41" s="442"/>
      <c r="I41" s="442"/>
      <c r="J41" s="442"/>
      <c r="K41" s="442"/>
      <c r="L41" s="443"/>
    </row>
    <row r="42" spans="1:12" ht="30" customHeight="1" x14ac:dyDescent="0.2">
      <c r="A42" s="426"/>
      <c r="B42" s="444" t="s">
        <v>2169</v>
      </c>
      <c r="C42" s="444"/>
      <c r="D42" s="445" t="s">
        <v>2170</v>
      </c>
      <c r="E42" s="446"/>
      <c r="F42" s="446"/>
      <c r="G42" s="446"/>
      <c r="H42" s="446"/>
      <c r="I42" s="446"/>
      <c r="J42" s="447"/>
      <c r="K42" s="445" t="s">
        <v>2171</v>
      </c>
      <c r="L42" s="448"/>
    </row>
    <row r="43" spans="1:12" ht="30" customHeight="1" x14ac:dyDescent="0.2">
      <c r="A43" s="426"/>
      <c r="B43" s="421" t="s">
        <v>2172</v>
      </c>
      <c r="C43" s="421"/>
      <c r="D43" s="416" t="s">
        <v>2173</v>
      </c>
      <c r="E43" s="417"/>
      <c r="F43" s="417"/>
      <c r="G43" s="417"/>
      <c r="H43" s="417"/>
      <c r="I43" s="417"/>
      <c r="J43" s="418"/>
      <c r="K43" s="419">
        <v>30000</v>
      </c>
      <c r="L43" s="420"/>
    </row>
    <row r="44" spans="1:12" ht="30" customHeight="1" x14ac:dyDescent="0.2">
      <c r="A44" s="426"/>
      <c r="B44" s="421" t="s">
        <v>2174</v>
      </c>
      <c r="C44" s="421"/>
      <c r="D44" s="416" t="s">
        <v>2175</v>
      </c>
      <c r="E44" s="417"/>
      <c r="F44" s="417"/>
      <c r="G44" s="417"/>
      <c r="H44" s="417"/>
      <c r="I44" s="417"/>
      <c r="J44" s="418"/>
      <c r="K44" s="419">
        <v>100000</v>
      </c>
      <c r="L44" s="420"/>
    </row>
    <row r="45" spans="1:12" ht="30" customHeight="1" x14ac:dyDescent="0.2">
      <c r="A45" s="426"/>
      <c r="B45" s="421" t="s">
        <v>2176</v>
      </c>
      <c r="C45" s="421"/>
      <c r="D45" s="416" t="s">
        <v>2177</v>
      </c>
      <c r="E45" s="417"/>
      <c r="F45" s="417"/>
      <c r="G45" s="417"/>
      <c r="H45" s="417"/>
      <c r="I45" s="417"/>
      <c r="J45" s="418"/>
      <c r="K45" s="419">
        <v>50000</v>
      </c>
      <c r="L45" s="420"/>
    </row>
    <row r="46" spans="1:12" ht="30" customHeight="1" x14ac:dyDescent="0.2">
      <c r="A46" s="426"/>
      <c r="B46" s="421" t="s">
        <v>2178</v>
      </c>
      <c r="C46" s="421"/>
      <c r="D46" s="416" t="s">
        <v>2179</v>
      </c>
      <c r="E46" s="417"/>
      <c r="F46" s="417"/>
      <c r="G46" s="417"/>
      <c r="H46" s="417"/>
      <c r="I46" s="417"/>
      <c r="J46" s="418"/>
      <c r="K46" s="419">
        <v>1600000</v>
      </c>
      <c r="L46" s="420"/>
    </row>
    <row r="47" spans="1:12" ht="30" customHeight="1" x14ac:dyDescent="0.2">
      <c r="A47" s="426"/>
      <c r="B47" s="421"/>
      <c r="C47" s="421"/>
      <c r="D47" s="416"/>
      <c r="E47" s="417"/>
      <c r="F47" s="417"/>
      <c r="G47" s="417"/>
      <c r="H47" s="417"/>
      <c r="I47" s="417"/>
      <c r="J47" s="418"/>
      <c r="K47" s="422"/>
      <c r="L47" s="423"/>
    </row>
    <row r="48" spans="1:12" ht="30" customHeight="1" x14ac:dyDescent="0.2">
      <c r="A48" s="426"/>
      <c r="B48" s="421"/>
      <c r="C48" s="421"/>
      <c r="D48" s="416"/>
      <c r="E48" s="417"/>
      <c r="F48" s="417"/>
      <c r="G48" s="417"/>
      <c r="H48" s="417"/>
      <c r="I48" s="417"/>
      <c r="J48" s="418"/>
      <c r="K48" s="422"/>
      <c r="L48" s="423"/>
    </row>
    <row r="49" spans="1:12" ht="30" customHeight="1" thickBot="1" x14ac:dyDescent="0.25">
      <c r="A49" s="441"/>
      <c r="B49" s="449"/>
      <c r="C49" s="449"/>
      <c r="D49" s="416"/>
      <c r="E49" s="417"/>
      <c r="F49" s="417"/>
      <c r="G49" s="417"/>
      <c r="H49" s="417"/>
      <c r="I49" s="417"/>
      <c r="J49" s="418"/>
      <c r="K49" s="450"/>
      <c r="L49" s="451"/>
    </row>
    <row r="50" spans="1:12" ht="15" customHeight="1" thickBot="1" x14ac:dyDescent="0.25">
      <c r="A50" s="424"/>
      <c r="B50" s="424"/>
      <c r="C50" s="424"/>
      <c r="D50" s="424"/>
      <c r="E50" s="424"/>
      <c r="F50" s="424"/>
      <c r="G50" s="424"/>
      <c r="H50" s="424"/>
      <c r="I50" s="424"/>
      <c r="J50" s="424"/>
      <c r="K50" s="424"/>
      <c r="L50" s="424"/>
    </row>
    <row r="51" spans="1:12" ht="30" customHeight="1" x14ac:dyDescent="0.2">
      <c r="A51" s="425">
        <v>29</v>
      </c>
      <c r="B51" s="427" t="s">
        <v>2180</v>
      </c>
      <c r="C51" s="427"/>
      <c r="D51" s="427"/>
      <c r="E51" s="427"/>
      <c r="F51" s="427"/>
      <c r="G51" s="427"/>
      <c r="H51" s="427"/>
      <c r="I51" s="427"/>
      <c r="J51" s="427"/>
      <c r="K51" s="427"/>
      <c r="L51" s="428"/>
    </row>
    <row r="52" spans="1:12" ht="42.75" customHeight="1" x14ac:dyDescent="0.2">
      <c r="A52" s="426"/>
      <c r="B52" s="429" t="s">
        <v>2182</v>
      </c>
      <c r="C52" s="430"/>
      <c r="D52" s="431"/>
      <c r="E52" s="429" t="s">
        <v>2183</v>
      </c>
      <c r="F52" s="431"/>
      <c r="G52" s="429" t="s">
        <v>2184</v>
      </c>
      <c r="H52" s="431"/>
      <c r="I52" s="495" t="s">
        <v>2185</v>
      </c>
      <c r="J52" s="496"/>
      <c r="K52" s="432" t="s">
        <v>2186</v>
      </c>
      <c r="L52" s="433"/>
    </row>
    <row r="53" spans="1:12" ht="42.75" customHeight="1" outlineLevel="1" x14ac:dyDescent="0.2">
      <c r="A53" s="426"/>
      <c r="B53" s="434"/>
      <c r="C53" s="435"/>
      <c r="D53" s="436"/>
      <c r="E53" s="141"/>
      <c r="F53" s="142"/>
      <c r="G53" s="141"/>
      <c r="H53" s="142"/>
      <c r="I53" s="497"/>
      <c r="J53" s="498"/>
      <c r="K53" s="141"/>
      <c r="L53" s="143"/>
    </row>
    <row r="54" spans="1:12" ht="31.5" customHeight="1" x14ac:dyDescent="0.2">
      <c r="A54" s="426"/>
      <c r="B54" s="400" t="s">
        <v>2187</v>
      </c>
      <c r="C54" s="401"/>
      <c r="D54" s="402"/>
      <c r="E54" s="403" t="s">
        <v>2188</v>
      </c>
      <c r="F54" s="404"/>
      <c r="G54" s="403" t="s">
        <v>2189</v>
      </c>
      <c r="H54" s="404"/>
      <c r="I54" s="203"/>
      <c r="J54" s="208">
        <v>22114</v>
      </c>
      <c r="K54" s="412">
        <v>1090529</v>
      </c>
      <c r="L54" s="413"/>
    </row>
    <row r="55" spans="1:12" ht="41.25" customHeight="1" x14ac:dyDescent="0.2">
      <c r="A55" s="426"/>
      <c r="B55" s="400" t="s">
        <v>2191</v>
      </c>
      <c r="C55" s="401"/>
      <c r="D55" s="402"/>
      <c r="E55" s="403" t="s">
        <v>2192</v>
      </c>
      <c r="F55" s="404"/>
      <c r="G55" s="403" t="s">
        <v>2193</v>
      </c>
      <c r="H55" s="404"/>
      <c r="I55" s="204"/>
      <c r="J55" s="209">
        <v>1</v>
      </c>
      <c r="K55" s="414">
        <v>79</v>
      </c>
      <c r="L55" s="437"/>
    </row>
    <row r="56" spans="1:12" ht="63.75" customHeight="1" x14ac:dyDescent="0.2">
      <c r="A56" s="426"/>
      <c r="B56" s="400" t="s">
        <v>2194</v>
      </c>
      <c r="C56" s="401"/>
      <c r="D56" s="402"/>
      <c r="E56" s="403" t="s">
        <v>2192</v>
      </c>
      <c r="F56" s="404"/>
      <c r="G56" s="403" t="s">
        <v>2193</v>
      </c>
      <c r="H56" s="404"/>
      <c r="I56" s="204"/>
      <c r="J56" s="209">
        <v>1</v>
      </c>
      <c r="K56" s="414">
        <v>79</v>
      </c>
      <c r="L56" s="437"/>
    </row>
    <row r="57" spans="1:12" ht="27.75" customHeight="1" x14ac:dyDescent="0.2">
      <c r="A57" s="426"/>
      <c r="B57" s="400" t="s">
        <v>2195</v>
      </c>
      <c r="C57" s="401"/>
      <c r="D57" s="402"/>
      <c r="E57" s="403" t="s">
        <v>2192</v>
      </c>
      <c r="F57" s="404"/>
      <c r="G57" s="403" t="s">
        <v>2196</v>
      </c>
      <c r="H57" s="404"/>
      <c r="I57" s="205"/>
      <c r="J57" s="210">
        <v>0</v>
      </c>
      <c r="K57" s="414">
        <v>358000000</v>
      </c>
      <c r="L57" s="415"/>
    </row>
    <row r="58" spans="1:12" ht="27.75" customHeight="1" x14ac:dyDescent="0.2">
      <c r="A58" s="426"/>
      <c r="B58" s="400" t="s">
        <v>2197</v>
      </c>
      <c r="C58" s="401"/>
      <c r="D58" s="402"/>
      <c r="E58" s="403" t="s">
        <v>2192</v>
      </c>
      <c r="F58" s="404"/>
      <c r="G58" s="403" t="s">
        <v>2193</v>
      </c>
      <c r="H58" s="404"/>
      <c r="I58" s="205"/>
      <c r="J58" s="210">
        <v>1</v>
      </c>
      <c r="K58" s="414">
        <v>20</v>
      </c>
      <c r="L58" s="415"/>
    </row>
    <row r="59" spans="1:12" ht="27.75" customHeight="1" x14ac:dyDescent="0.2">
      <c r="A59" s="426"/>
      <c r="B59" s="400" t="s">
        <v>2198</v>
      </c>
      <c r="C59" s="401"/>
      <c r="D59" s="402"/>
      <c r="E59" s="403" t="s">
        <v>2192</v>
      </c>
      <c r="F59" s="404"/>
      <c r="G59" s="403" t="s">
        <v>2193</v>
      </c>
      <c r="H59" s="404"/>
      <c r="I59" s="205"/>
      <c r="J59" s="210">
        <v>0</v>
      </c>
      <c r="K59" s="414">
        <v>34</v>
      </c>
      <c r="L59" s="415"/>
    </row>
    <row r="60" spans="1:12" ht="41.25" customHeight="1" x14ac:dyDescent="0.2">
      <c r="A60" s="426"/>
      <c r="B60" s="400" t="s">
        <v>2199</v>
      </c>
      <c r="C60" s="401"/>
      <c r="D60" s="402"/>
      <c r="E60" s="403" t="s">
        <v>2188</v>
      </c>
      <c r="F60" s="404"/>
      <c r="G60" s="403" t="s">
        <v>2200</v>
      </c>
      <c r="H60" s="404"/>
      <c r="I60" s="206"/>
      <c r="J60" s="211">
        <v>0</v>
      </c>
      <c r="K60" s="405" t="s">
        <v>2190</v>
      </c>
      <c r="L60" s="406"/>
    </row>
    <row r="61" spans="1:12" ht="30" customHeight="1" x14ac:dyDescent="0.2">
      <c r="A61" s="426"/>
      <c r="B61" s="400" t="s">
        <v>2201</v>
      </c>
      <c r="C61" s="401"/>
      <c r="D61" s="402"/>
      <c r="E61" s="403" t="s">
        <v>2188</v>
      </c>
      <c r="F61" s="404"/>
      <c r="G61" s="403" t="s">
        <v>2200</v>
      </c>
      <c r="H61" s="404"/>
      <c r="I61" s="206"/>
      <c r="J61" s="211">
        <v>2</v>
      </c>
      <c r="K61" s="405" t="s">
        <v>2190</v>
      </c>
      <c r="L61" s="406"/>
    </row>
    <row r="62" spans="1:12" ht="41.25" customHeight="1" thickBot="1" x14ac:dyDescent="0.25">
      <c r="A62" s="426"/>
      <c r="B62" s="407" t="s">
        <v>2202</v>
      </c>
      <c r="C62" s="408"/>
      <c r="D62" s="409"/>
      <c r="E62" s="410" t="s">
        <v>2192</v>
      </c>
      <c r="F62" s="411"/>
      <c r="G62" s="410" t="s">
        <v>2193</v>
      </c>
      <c r="H62" s="411"/>
      <c r="I62" s="207"/>
      <c r="J62" s="212">
        <v>0</v>
      </c>
      <c r="K62" s="405" t="s">
        <v>2190</v>
      </c>
      <c r="L62" s="406"/>
    </row>
    <row r="63" spans="1:12" ht="15" customHeight="1" thickBot="1" x14ac:dyDescent="0.25">
      <c r="A63" s="396"/>
      <c r="B63" s="396"/>
      <c r="C63" s="396"/>
      <c r="D63" s="396"/>
      <c r="E63" s="396"/>
      <c r="F63" s="396"/>
      <c r="G63" s="396"/>
      <c r="H63" s="396"/>
      <c r="I63" s="396"/>
      <c r="J63" s="396"/>
      <c r="K63" s="396"/>
      <c r="L63" s="396"/>
    </row>
    <row r="64" spans="1:12" ht="30" customHeight="1" thickBot="1" x14ac:dyDescent="0.25">
      <c r="A64" s="144">
        <v>30</v>
      </c>
      <c r="B64" s="397" t="s">
        <v>2203</v>
      </c>
      <c r="C64" s="397"/>
      <c r="D64" s="398" t="s">
        <v>2204</v>
      </c>
      <c r="E64" s="398"/>
      <c r="F64" s="398"/>
      <c r="G64" s="398"/>
      <c r="H64" s="398"/>
      <c r="I64" s="398"/>
      <c r="J64" s="398"/>
      <c r="K64" s="398"/>
      <c r="L64" s="399"/>
    </row>
    <row r="92" spans="1:1" x14ac:dyDescent="0.2">
      <c r="A92" s="145" t="s">
        <v>2205</v>
      </c>
    </row>
    <row r="93" spans="1:1" x14ac:dyDescent="0.2">
      <c r="A93" s="145" t="s">
        <v>14</v>
      </c>
    </row>
    <row r="94" spans="1:1" x14ac:dyDescent="0.2">
      <c r="A94" s="145" t="s">
        <v>2206</v>
      </c>
    </row>
    <row r="95" spans="1:1" x14ac:dyDescent="0.2">
      <c r="A95" s="145" t="s">
        <v>2207</v>
      </c>
    </row>
    <row r="96" spans="1:1" x14ac:dyDescent="0.2">
      <c r="A96" s="145" t="s">
        <v>2208</v>
      </c>
    </row>
    <row r="97" spans="1:1" x14ac:dyDescent="0.2">
      <c r="A97" s="145" t="s">
        <v>2209</v>
      </c>
    </row>
    <row r="98" spans="1:1" x14ac:dyDescent="0.2">
      <c r="A98" s="145" t="s">
        <v>2210</v>
      </c>
    </row>
    <row r="99" spans="1:1" x14ac:dyDescent="0.2">
      <c r="A99" s="145" t="s">
        <v>2211</v>
      </c>
    </row>
    <row r="100" spans="1:1" x14ac:dyDescent="0.2">
      <c r="A100" s="145" t="s">
        <v>2212</v>
      </c>
    </row>
    <row r="101" spans="1:1" x14ac:dyDescent="0.2">
      <c r="A101" s="145" t="s">
        <v>2213</v>
      </c>
    </row>
    <row r="102" spans="1:1" x14ac:dyDescent="0.2">
      <c r="A102" s="145" t="s">
        <v>2214</v>
      </c>
    </row>
    <row r="103" spans="1:1" x14ac:dyDescent="0.2">
      <c r="A103" s="145" t="s">
        <v>2215</v>
      </c>
    </row>
    <row r="104" spans="1:1" x14ac:dyDescent="0.2">
      <c r="A104" s="145" t="s">
        <v>2216</v>
      </c>
    </row>
    <row r="105" spans="1:1" x14ac:dyDescent="0.2">
      <c r="A105" s="145" t="s">
        <v>2217</v>
      </c>
    </row>
    <row r="106" spans="1:1" x14ac:dyDescent="0.2">
      <c r="A106" s="145" t="s">
        <v>2218</v>
      </c>
    </row>
    <row r="107" spans="1:1" x14ac:dyDescent="0.2">
      <c r="A107" s="145" t="s">
        <v>2219</v>
      </c>
    </row>
    <row r="108" spans="1:1" x14ac:dyDescent="0.2">
      <c r="A108" s="145" t="s">
        <v>2220</v>
      </c>
    </row>
    <row r="109" spans="1:1" x14ac:dyDescent="0.2">
      <c r="A109" s="145" t="s">
        <v>2221</v>
      </c>
    </row>
    <row r="110" spans="1:1" ht="15" x14ac:dyDescent="0.25">
      <c r="A110" s="146"/>
    </row>
    <row r="111" spans="1:1" ht="15" x14ac:dyDescent="0.25">
      <c r="A111" s="146"/>
    </row>
    <row r="112" spans="1:1" x14ac:dyDescent="0.2">
      <c r="A112" s="147" t="s">
        <v>2125</v>
      </c>
    </row>
    <row r="113" spans="1:1" x14ac:dyDescent="0.2">
      <c r="A113" s="147" t="s">
        <v>2222</v>
      </c>
    </row>
    <row r="114" spans="1:1" x14ac:dyDescent="0.2">
      <c r="A114" s="147" t="s">
        <v>2223</v>
      </c>
    </row>
    <row r="115" spans="1:1" x14ac:dyDescent="0.2">
      <c r="A115" s="147" t="s">
        <v>2224</v>
      </c>
    </row>
    <row r="116" spans="1:1" ht="15" x14ac:dyDescent="0.25">
      <c r="A116" s="146"/>
    </row>
    <row r="117" spans="1:1" ht="15" x14ac:dyDescent="0.25">
      <c r="A117" s="146"/>
    </row>
    <row r="118" spans="1:1" x14ac:dyDescent="0.2">
      <c r="A118" s="145" t="s">
        <v>2225</v>
      </c>
    </row>
    <row r="119" spans="1:1" x14ac:dyDescent="0.2">
      <c r="A119" s="145" t="s">
        <v>2226</v>
      </c>
    </row>
    <row r="120" spans="1:1" x14ac:dyDescent="0.2">
      <c r="A120" s="145" t="s">
        <v>2227</v>
      </c>
    </row>
    <row r="121" spans="1:1" x14ac:dyDescent="0.2">
      <c r="A121" s="145" t="s">
        <v>2228</v>
      </c>
    </row>
    <row r="122" spans="1:1" x14ac:dyDescent="0.2">
      <c r="A122" s="145" t="s">
        <v>2229</v>
      </c>
    </row>
    <row r="123" spans="1:1" x14ac:dyDescent="0.2">
      <c r="A123" s="145" t="s">
        <v>2230</v>
      </c>
    </row>
    <row r="124" spans="1:1" x14ac:dyDescent="0.2">
      <c r="A124" s="145" t="s">
        <v>2231</v>
      </c>
    </row>
    <row r="125" spans="1:1" x14ac:dyDescent="0.2">
      <c r="A125" s="145" t="s">
        <v>2232</v>
      </c>
    </row>
    <row r="126" spans="1:1" x14ac:dyDescent="0.2">
      <c r="A126" s="145" t="s">
        <v>2233</v>
      </c>
    </row>
    <row r="127" spans="1:1" x14ac:dyDescent="0.2">
      <c r="A127" s="145" t="s">
        <v>2127</v>
      </c>
    </row>
    <row r="128" spans="1:1" x14ac:dyDescent="0.2">
      <c r="A128" s="145" t="s">
        <v>2234</v>
      </c>
    </row>
    <row r="129" spans="1:1" x14ac:dyDescent="0.2">
      <c r="A129" s="145" t="s">
        <v>2235</v>
      </c>
    </row>
    <row r="130" spans="1:1" x14ac:dyDescent="0.2">
      <c r="A130" s="145" t="s">
        <v>2236</v>
      </c>
    </row>
    <row r="131" spans="1:1" x14ac:dyDescent="0.2">
      <c r="A131" s="145" t="s">
        <v>2237</v>
      </c>
    </row>
    <row r="132" spans="1:1" x14ac:dyDescent="0.2">
      <c r="A132" s="145" t="s">
        <v>2238</v>
      </c>
    </row>
    <row r="133" spans="1:1" x14ac:dyDescent="0.2">
      <c r="A133" s="145" t="s">
        <v>2239</v>
      </c>
    </row>
    <row r="134" spans="1:1" x14ac:dyDescent="0.2">
      <c r="A134" s="145" t="s">
        <v>2240</v>
      </c>
    </row>
    <row r="135" spans="1:1" x14ac:dyDescent="0.2">
      <c r="A135" s="145" t="s">
        <v>2241</v>
      </c>
    </row>
    <row r="136" spans="1:1" x14ac:dyDescent="0.2">
      <c r="A136" s="145" t="s">
        <v>2242</v>
      </c>
    </row>
    <row r="137" spans="1:1" x14ac:dyDescent="0.2">
      <c r="A137" s="145" t="s">
        <v>2243</v>
      </c>
    </row>
    <row r="138" spans="1:1" x14ac:dyDescent="0.2">
      <c r="A138" s="145" t="s">
        <v>2244</v>
      </c>
    </row>
    <row r="139" spans="1:1" x14ac:dyDescent="0.2">
      <c r="A139" s="145" t="s">
        <v>2245</v>
      </c>
    </row>
    <row r="140" spans="1:1" x14ac:dyDescent="0.2">
      <c r="A140" s="145" t="s">
        <v>2246</v>
      </c>
    </row>
    <row r="141" spans="1:1" x14ac:dyDescent="0.2">
      <c r="A141" s="145" t="s">
        <v>2247</v>
      </c>
    </row>
    <row r="142" spans="1:1" x14ac:dyDescent="0.2">
      <c r="A142" s="145" t="s">
        <v>2248</v>
      </c>
    </row>
    <row r="143" spans="1:1" x14ac:dyDescent="0.2">
      <c r="A143" s="145" t="s">
        <v>2249</v>
      </c>
    </row>
    <row r="144" spans="1:1" x14ac:dyDescent="0.2">
      <c r="A144" s="145" t="s">
        <v>2250</v>
      </c>
    </row>
    <row r="145" spans="1:1" x14ac:dyDescent="0.2">
      <c r="A145" s="145" t="s">
        <v>2251</v>
      </c>
    </row>
    <row r="146" spans="1:1" x14ac:dyDescent="0.2">
      <c r="A146" s="145" t="s">
        <v>2252</v>
      </c>
    </row>
    <row r="147" spans="1:1" x14ac:dyDescent="0.2">
      <c r="A147" s="145" t="s">
        <v>2253</v>
      </c>
    </row>
    <row r="148" spans="1:1" x14ac:dyDescent="0.2">
      <c r="A148" s="145" t="s">
        <v>2254</v>
      </c>
    </row>
    <row r="149" spans="1:1" x14ac:dyDescent="0.2">
      <c r="A149" s="145" t="s">
        <v>2255</v>
      </c>
    </row>
    <row r="150" spans="1:1" x14ac:dyDescent="0.2">
      <c r="A150" s="145" t="s">
        <v>2256</v>
      </c>
    </row>
    <row r="151" spans="1:1" x14ac:dyDescent="0.2">
      <c r="A151" s="145" t="s">
        <v>2257</v>
      </c>
    </row>
    <row r="152" spans="1:1" x14ac:dyDescent="0.2">
      <c r="A152" s="145" t="s">
        <v>2258</v>
      </c>
    </row>
    <row r="153" spans="1:1" x14ac:dyDescent="0.2">
      <c r="A153" s="145" t="s">
        <v>2259</v>
      </c>
    </row>
    <row r="154" spans="1:1" x14ac:dyDescent="0.2">
      <c r="A154" s="145" t="s">
        <v>2260</v>
      </c>
    </row>
    <row r="155" spans="1:1" ht="15" x14ac:dyDescent="0.25">
      <c r="A155" s="146"/>
    </row>
    <row r="156" spans="1:1" ht="15" x14ac:dyDescent="0.25">
      <c r="A156" s="146"/>
    </row>
    <row r="157" spans="1:1" x14ac:dyDescent="0.2">
      <c r="A157" s="148" t="s">
        <v>2129</v>
      </c>
    </row>
    <row r="158" spans="1:1" x14ac:dyDescent="0.2">
      <c r="A158" s="148" t="s">
        <v>2261</v>
      </c>
    </row>
    <row r="159" spans="1:1" ht="15" x14ac:dyDescent="0.25">
      <c r="A159" s="146"/>
    </row>
    <row r="160" spans="1:1" ht="15" x14ac:dyDescent="0.25">
      <c r="A160" s="146"/>
    </row>
    <row r="161" spans="1:1" x14ac:dyDescent="0.2">
      <c r="A161" s="148" t="s">
        <v>2262</v>
      </c>
    </row>
    <row r="162" spans="1:1" x14ac:dyDescent="0.2">
      <c r="A162" s="148" t="s">
        <v>2263</v>
      </c>
    </row>
    <row r="163" spans="1:1" x14ac:dyDescent="0.2">
      <c r="A163" s="148" t="s">
        <v>2131</v>
      </c>
    </row>
    <row r="164" spans="1:1" x14ac:dyDescent="0.2">
      <c r="A164" s="148" t="s">
        <v>2264</v>
      </c>
    </row>
    <row r="165" spans="1:1" ht="15" x14ac:dyDescent="0.25">
      <c r="A165" s="146"/>
    </row>
    <row r="166" spans="1:1" ht="15" x14ac:dyDescent="0.25">
      <c r="A166" s="146"/>
    </row>
    <row r="167" spans="1:1" x14ac:dyDescent="0.2">
      <c r="A167" s="148" t="s">
        <v>2265</v>
      </c>
    </row>
    <row r="168" spans="1:1" x14ac:dyDescent="0.2">
      <c r="A168" s="148" t="s">
        <v>2266</v>
      </c>
    </row>
    <row r="169" spans="1:1" x14ac:dyDescent="0.2">
      <c r="A169" s="148" t="s">
        <v>2133</v>
      </c>
    </row>
    <row r="170" spans="1:1" x14ac:dyDescent="0.2">
      <c r="A170" s="148" t="s">
        <v>2267</v>
      </c>
    </row>
    <row r="171" spans="1:1" x14ac:dyDescent="0.2">
      <c r="A171" s="148" t="s">
        <v>2268</v>
      </c>
    </row>
    <row r="172" spans="1:1" x14ac:dyDescent="0.2">
      <c r="A172" s="148" t="s">
        <v>2269</v>
      </c>
    </row>
  </sheetData>
  <mergeCells count="144">
    <mergeCell ref="I52:J53"/>
    <mergeCell ref="A1:L1"/>
    <mergeCell ref="B2:E2"/>
    <mergeCell ref="F2:L2"/>
    <mergeCell ref="A3:L3"/>
    <mergeCell ref="A4:L4"/>
    <mergeCell ref="B5:D5"/>
    <mergeCell ref="E5:L5"/>
    <mergeCell ref="A6:A7"/>
    <mergeCell ref="B6:D7"/>
    <mergeCell ref="E6:L6"/>
    <mergeCell ref="F7:H7"/>
    <mergeCell ref="J7:L7"/>
    <mergeCell ref="B12:D12"/>
    <mergeCell ref="E12:L12"/>
    <mergeCell ref="A8:A9"/>
    <mergeCell ref="B8:D9"/>
    <mergeCell ref="E8:L8"/>
    <mergeCell ref="F9:H9"/>
    <mergeCell ref="J9:L9"/>
    <mergeCell ref="A15:L15"/>
    <mergeCell ref="B10:D10"/>
    <mergeCell ref="E10:L10"/>
    <mergeCell ref="B11:D11"/>
    <mergeCell ref="E11:L11"/>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D43:J43"/>
    <mergeCell ref="K43:L43"/>
    <mergeCell ref="B44:C44"/>
    <mergeCell ref="D44:J44"/>
    <mergeCell ref="K44:L44"/>
    <mergeCell ref="B45:C45"/>
    <mergeCell ref="D45:J45"/>
    <mergeCell ref="K45:L45"/>
    <mergeCell ref="B38:C38"/>
    <mergeCell ref="B39:C39"/>
    <mergeCell ref="A40:L40"/>
    <mergeCell ref="A41:A49"/>
    <mergeCell ref="B41:L41"/>
    <mergeCell ref="B42:C42"/>
    <mergeCell ref="D42:J42"/>
    <mergeCell ref="K42:L42"/>
    <mergeCell ref="B43:C43"/>
    <mergeCell ref="B48:C48"/>
    <mergeCell ref="D48:J48"/>
    <mergeCell ref="K48:L48"/>
    <mergeCell ref="B49:C49"/>
    <mergeCell ref="D49:J49"/>
    <mergeCell ref="K49:L49"/>
    <mergeCell ref="B46:C46"/>
    <mergeCell ref="D46:J46"/>
    <mergeCell ref="K46:L46"/>
    <mergeCell ref="B47:C47"/>
    <mergeCell ref="D47:J47"/>
    <mergeCell ref="K47:L47"/>
    <mergeCell ref="A50:L50"/>
    <mergeCell ref="A51:A62"/>
    <mergeCell ref="B51:L51"/>
    <mergeCell ref="B52:D52"/>
    <mergeCell ref="E52:F52"/>
    <mergeCell ref="G52:H52"/>
    <mergeCell ref="K52:L52"/>
    <mergeCell ref="B53:D53"/>
    <mergeCell ref="B54:D54"/>
    <mergeCell ref="B55:D55"/>
    <mergeCell ref="E55:F55"/>
    <mergeCell ref="G55:H55"/>
    <mergeCell ref="K55:L55"/>
    <mergeCell ref="B56:D56"/>
    <mergeCell ref="E56:F56"/>
    <mergeCell ref="G56:H56"/>
    <mergeCell ref="K56:L56"/>
    <mergeCell ref="E54:F54"/>
    <mergeCell ref="G54:H54"/>
    <mergeCell ref="K54:L54"/>
    <mergeCell ref="B59:D59"/>
    <mergeCell ref="E59:F59"/>
    <mergeCell ref="G59:H59"/>
    <mergeCell ref="K59:L59"/>
    <mergeCell ref="B60:D60"/>
    <mergeCell ref="E60:F60"/>
    <mergeCell ref="G60:H60"/>
    <mergeCell ref="K60:L60"/>
    <mergeCell ref="B57:D57"/>
    <mergeCell ref="E57:F57"/>
    <mergeCell ref="G57:H57"/>
    <mergeCell ref="K57:L57"/>
    <mergeCell ref="B58:D58"/>
    <mergeCell ref="E58:F58"/>
    <mergeCell ref="G58:H58"/>
    <mergeCell ref="K58:L58"/>
    <mergeCell ref="A63:L63"/>
    <mergeCell ref="B64:C64"/>
    <mergeCell ref="D64:L64"/>
    <mergeCell ref="B61:D61"/>
    <mergeCell ref="E61:F61"/>
    <mergeCell ref="G61:H61"/>
    <mergeCell ref="K61:L61"/>
    <mergeCell ref="B62:D62"/>
    <mergeCell ref="E62:F62"/>
    <mergeCell ref="G62:H62"/>
    <mergeCell ref="K62:L62"/>
  </mergeCells>
  <conditionalFormatting sqref="F32:G32">
    <cfRule type="containsText" dxfId="28" priority="4" stopIfTrue="1" operator="containsText" text="wybierz">
      <formula>NOT(ISERROR(SEARCH("wybierz",F32)))</formula>
    </cfRule>
  </conditionalFormatting>
  <conditionalFormatting sqref="D21:D23">
    <cfRule type="containsText" dxfId="27" priority="3" stopIfTrue="1" operator="containsText" text="wybierz">
      <formula>NOT(ISERROR(SEARCH("wybierz",D21)))</formula>
    </cfRule>
  </conditionalFormatting>
  <conditionalFormatting sqref="D24">
    <cfRule type="containsText" dxfId="26" priority="2" stopIfTrue="1" operator="containsText" text="wybierz">
      <formula>NOT(ISERROR(SEARCH("wybierz",D24)))</formula>
    </cfRule>
  </conditionalFormatting>
  <conditionalFormatting sqref="D25">
    <cfRule type="containsText" dxfId="25" priority="1" stopIfTrue="1" operator="containsText" text="wybierz">
      <formula>NOT(ISERROR(SEARCH("wybierz",D25)))</formula>
    </cfRule>
  </conditionalFormatting>
  <dataValidations count="7">
    <dataValidation type="list" allowBlank="1" showInputMessage="1" showErrorMessage="1" sqref="D17:L17">
      <formula1>$A$112:$A$115</formula1>
    </dataValidation>
    <dataValidation type="list" allowBlank="1" showInputMessage="1" showErrorMessage="1" prompt="wybierz Program z listy" sqref="E10:L10">
      <formula1>$A$92:$A$109</formula1>
    </dataValidation>
    <dataValidation type="list" allowBlank="1" showInputMessage="1" showErrorMessage="1" prompt="wybierz PI z listy" sqref="D22:L22">
      <formula1>$A$167:$A$172</formula1>
    </dataValidation>
    <dataValidation allowBlank="1" showInputMessage="1" showErrorMessage="1" prompt="zgodnie z właściwym PO" sqref="E11:L13"/>
    <dataValidation type="list" allowBlank="1" showInputMessage="1" showErrorMessage="1" prompt="wybierz narzędzie PP" sqref="D18:L18">
      <formula1>$A$118:$A$154</formula1>
    </dataValidation>
    <dataValidation type="list" allowBlank="1" showInputMessage="1" showErrorMessage="1" prompt="wybierz fundusz" sqref="D20:L20">
      <formula1>$A$157:$A$158</formula1>
    </dataValidation>
    <dataValidation type="list" allowBlank="1" showInputMessage="1" showErrorMessage="1" prompt="wybierz Cel Tematyczny" sqref="D21:L21">
      <formula1>$A$161:$A$164</formula1>
    </dataValidation>
  </dataValidations>
  <pageMargins left="0.25" right="0.25" top="0.75" bottom="0.75" header="0.3" footer="0.3"/>
  <pageSetup paperSize="9" scale="80" fitToHeight="0" orientation="portrait" horizontalDpi="4294967294" r:id="rId1"/>
  <headerFooter>
    <oddHeader>&amp;CZałącznik 1</oddHead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L171"/>
  <sheetViews>
    <sheetView view="pageBreakPreview" topLeftCell="A4" zoomScaleNormal="100" zoomScaleSheetLayoutView="100" workbookViewId="0">
      <selection activeCell="K55" sqref="K55:L55"/>
    </sheetView>
  </sheetViews>
  <sheetFormatPr defaultColWidth="9.140625" defaultRowHeight="12.75" outlineLevelRow="1" x14ac:dyDescent="0.2"/>
  <cols>
    <col min="1" max="1" width="5.140625" style="127" customWidth="1"/>
    <col min="2" max="2" width="9.140625" style="127"/>
    <col min="3" max="3" width="18.5703125" style="127" customWidth="1"/>
    <col min="4" max="5" width="9.7109375" style="127" customWidth="1"/>
    <col min="6" max="6" width="12" style="127" customWidth="1"/>
    <col min="7" max="7" width="13.5703125" style="127" customWidth="1"/>
    <col min="8" max="11" width="9.7109375" style="127" customWidth="1"/>
    <col min="12" max="12" width="66.28515625" style="127" customWidth="1"/>
    <col min="13" max="16384" width="9.140625" style="127"/>
  </cols>
  <sheetData>
    <row r="1" spans="1:12" ht="41.25" customHeight="1" x14ac:dyDescent="0.2">
      <c r="A1" s="499" t="s">
        <v>2100</v>
      </c>
      <c r="B1" s="500"/>
      <c r="C1" s="500"/>
      <c r="D1" s="500"/>
      <c r="E1" s="500"/>
      <c r="F1" s="500"/>
      <c r="G1" s="500"/>
      <c r="H1" s="500"/>
      <c r="I1" s="500"/>
      <c r="J1" s="500"/>
      <c r="K1" s="500"/>
      <c r="L1" s="501"/>
    </row>
    <row r="2" spans="1:12" ht="30" customHeight="1" thickBot="1" x14ac:dyDescent="0.25">
      <c r="A2" s="128">
        <v>1</v>
      </c>
      <c r="B2" s="502" t="s">
        <v>2102</v>
      </c>
      <c r="C2" s="502"/>
      <c r="D2" s="502"/>
      <c r="E2" s="503"/>
      <c r="F2" s="504" t="s">
        <v>2270</v>
      </c>
      <c r="G2" s="504"/>
      <c r="H2" s="504"/>
      <c r="I2" s="504"/>
      <c r="J2" s="504"/>
      <c r="K2" s="504"/>
      <c r="L2" s="505"/>
    </row>
    <row r="3" spans="1:12" ht="15" customHeight="1" thickBot="1" x14ac:dyDescent="0.25">
      <c r="A3" s="506"/>
      <c r="B3" s="507"/>
      <c r="C3" s="507"/>
      <c r="D3" s="507"/>
      <c r="E3" s="507"/>
      <c r="F3" s="507"/>
      <c r="G3" s="507"/>
      <c r="H3" s="507"/>
      <c r="I3" s="507"/>
      <c r="J3" s="507"/>
      <c r="K3" s="507"/>
      <c r="L3" s="508"/>
    </row>
    <row r="4" spans="1:12" ht="30" customHeight="1" x14ac:dyDescent="0.25">
      <c r="A4" s="482" t="s">
        <v>0</v>
      </c>
      <c r="B4" s="483"/>
      <c r="C4" s="483"/>
      <c r="D4" s="483"/>
      <c r="E4" s="483"/>
      <c r="F4" s="483"/>
      <c r="G4" s="483"/>
      <c r="H4" s="483"/>
      <c r="I4" s="483"/>
      <c r="J4" s="483"/>
      <c r="K4" s="536"/>
      <c r="L4" s="537"/>
    </row>
    <row r="5" spans="1:12" ht="30" customHeight="1" x14ac:dyDescent="0.2">
      <c r="A5" s="129">
        <v>2</v>
      </c>
      <c r="B5" s="490" t="s">
        <v>2105</v>
      </c>
      <c r="C5" s="490"/>
      <c r="D5" s="490"/>
      <c r="E5" s="511" t="s">
        <v>2271</v>
      </c>
      <c r="F5" s="511"/>
      <c r="G5" s="511"/>
      <c r="H5" s="511"/>
      <c r="I5" s="511"/>
      <c r="J5" s="511"/>
      <c r="K5" s="511"/>
      <c r="L5" s="512"/>
    </row>
    <row r="6" spans="1:12" ht="30" customHeight="1" x14ac:dyDescent="0.2">
      <c r="A6" s="513">
        <v>3</v>
      </c>
      <c r="B6" s="490" t="s">
        <v>2108</v>
      </c>
      <c r="C6" s="490"/>
      <c r="D6" s="490"/>
      <c r="E6" s="511" t="s">
        <v>434</v>
      </c>
      <c r="F6" s="511"/>
      <c r="G6" s="511"/>
      <c r="H6" s="511"/>
      <c r="I6" s="511"/>
      <c r="J6" s="511"/>
      <c r="K6" s="511"/>
      <c r="L6" s="512"/>
    </row>
    <row r="7" spans="1:12" ht="30" customHeight="1" x14ac:dyDescent="0.2">
      <c r="A7" s="513"/>
      <c r="B7" s="490"/>
      <c r="C7" s="490"/>
      <c r="D7" s="490"/>
      <c r="E7" s="130" t="s">
        <v>2111</v>
      </c>
      <c r="F7" s="514" t="s">
        <v>435</v>
      </c>
      <c r="G7" s="514"/>
      <c r="H7" s="514"/>
      <c r="I7" s="130" t="s">
        <v>2113</v>
      </c>
      <c r="J7" s="515">
        <v>2661</v>
      </c>
      <c r="K7" s="516"/>
      <c r="L7" s="517"/>
    </row>
    <row r="8" spans="1:12" ht="30" customHeight="1" x14ac:dyDescent="0.2">
      <c r="A8" s="513">
        <v>4</v>
      </c>
      <c r="B8" s="490" t="s">
        <v>2115</v>
      </c>
      <c r="C8" s="490"/>
      <c r="D8" s="490"/>
      <c r="E8" s="511" t="s">
        <v>2116</v>
      </c>
      <c r="F8" s="511"/>
      <c r="G8" s="511"/>
      <c r="H8" s="511"/>
      <c r="I8" s="511"/>
      <c r="J8" s="511"/>
      <c r="K8" s="511"/>
      <c r="L8" s="512"/>
    </row>
    <row r="9" spans="1:12" ht="30" customHeight="1" x14ac:dyDescent="0.2">
      <c r="A9" s="513"/>
      <c r="B9" s="490"/>
      <c r="C9" s="490"/>
      <c r="D9" s="490"/>
      <c r="E9" s="130" t="s">
        <v>2111</v>
      </c>
      <c r="F9" s="514" t="s">
        <v>2117</v>
      </c>
      <c r="G9" s="514"/>
      <c r="H9" s="514"/>
      <c r="I9" s="130" t="s">
        <v>2113</v>
      </c>
      <c r="J9" s="515" t="s">
        <v>2117</v>
      </c>
      <c r="K9" s="516"/>
      <c r="L9" s="517"/>
    </row>
    <row r="10" spans="1:12" ht="30" customHeight="1" x14ac:dyDescent="0.2">
      <c r="A10" s="129">
        <v>5</v>
      </c>
      <c r="B10" s="490" t="s">
        <v>11</v>
      </c>
      <c r="C10" s="490"/>
      <c r="D10" s="490"/>
      <c r="E10" s="520" t="s">
        <v>14</v>
      </c>
      <c r="F10" s="520"/>
      <c r="G10" s="520"/>
      <c r="H10" s="520"/>
      <c r="I10" s="520"/>
      <c r="J10" s="520"/>
      <c r="K10" s="521"/>
      <c r="L10" s="522"/>
    </row>
    <row r="11" spans="1:12" ht="33" customHeight="1" x14ac:dyDescent="0.2">
      <c r="A11" s="129">
        <v>6</v>
      </c>
      <c r="B11" s="490" t="s">
        <v>2118</v>
      </c>
      <c r="C11" s="490"/>
      <c r="D11" s="490"/>
      <c r="E11" s="480" t="s">
        <v>2119</v>
      </c>
      <c r="F11" s="480"/>
      <c r="G11" s="480"/>
      <c r="H11" s="480"/>
      <c r="I11" s="480"/>
      <c r="J11" s="480"/>
      <c r="K11" s="480"/>
      <c r="L11" s="481"/>
    </row>
    <row r="12" spans="1:12" ht="30" customHeight="1" x14ac:dyDescent="0.2">
      <c r="A12" s="129">
        <v>7</v>
      </c>
      <c r="B12" s="490" t="s">
        <v>2120</v>
      </c>
      <c r="C12" s="490"/>
      <c r="D12" s="490"/>
      <c r="E12" s="518" t="s">
        <v>2121</v>
      </c>
      <c r="F12" s="518"/>
      <c r="G12" s="518"/>
      <c r="H12" s="518"/>
      <c r="I12" s="518"/>
      <c r="J12" s="518"/>
      <c r="K12" s="518"/>
      <c r="L12" s="519"/>
    </row>
    <row r="13" spans="1:12" ht="30" customHeight="1" x14ac:dyDescent="0.2">
      <c r="A13" s="129">
        <v>8</v>
      </c>
      <c r="B13" s="490" t="s">
        <v>2122</v>
      </c>
      <c r="C13" s="490"/>
      <c r="D13" s="490"/>
      <c r="E13" s="491" t="s">
        <v>2117</v>
      </c>
      <c r="F13" s="491"/>
      <c r="G13" s="491"/>
      <c r="H13" s="491"/>
      <c r="I13" s="491"/>
      <c r="J13" s="491"/>
      <c r="K13" s="491"/>
      <c r="L13" s="492"/>
    </row>
    <row r="14" spans="1:12" ht="54.75" customHeight="1" thickBot="1" x14ac:dyDescent="0.25">
      <c r="A14" s="129">
        <v>9</v>
      </c>
      <c r="B14" s="490" t="s">
        <v>2</v>
      </c>
      <c r="C14" s="490"/>
      <c r="D14" s="490"/>
      <c r="E14" s="493" t="s">
        <v>2370</v>
      </c>
      <c r="F14" s="493"/>
      <c r="G14" s="493"/>
      <c r="H14" s="493"/>
      <c r="I14" s="493"/>
      <c r="J14" s="493"/>
      <c r="K14" s="493"/>
      <c r="L14" s="494"/>
    </row>
    <row r="15" spans="1:12" ht="15" customHeight="1" thickBot="1" x14ac:dyDescent="0.25">
      <c r="A15" s="506"/>
      <c r="B15" s="507"/>
      <c r="C15" s="507"/>
      <c r="D15" s="507"/>
      <c r="E15" s="507"/>
      <c r="F15" s="507"/>
      <c r="G15" s="507"/>
      <c r="H15" s="507"/>
      <c r="I15" s="507"/>
      <c r="J15" s="507"/>
      <c r="K15" s="507"/>
      <c r="L15" s="508"/>
    </row>
    <row r="16" spans="1:12" ht="30" customHeight="1" x14ac:dyDescent="0.2">
      <c r="A16" s="482" t="s">
        <v>2123</v>
      </c>
      <c r="B16" s="483"/>
      <c r="C16" s="483"/>
      <c r="D16" s="483"/>
      <c r="E16" s="483"/>
      <c r="F16" s="483"/>
      <c r="G16" s="483"/>
      <c r="H16" s="483"/>
      <c r="I16" s="483"/>
      <c r="J16" s="483"/>
      <c r="K16" s="483"/>
      <c r="L16" s="484"/>
    </row>
    <row r="17" spans="1:12" ht="41.25" customHeight="1" x14ac:dyDescent="0.2">
      <c r="A17" s="129">
        <v>10</v>
      </c>
      <c r="B17" s="465" t="s">
        <v>2124</v>
      </c>
      <c r="C17" s="465"/>
      <c r="D17" s="485" t="s">
        <v>2125</v>
      </c>
      <c r="E17" s="485"/>
      <c r="F17" s="485"/>
      <c r="G17" s="485"/>
      <c r="H17" s="485"/>
      <c r="I17" s="485"/>
      <c r="J17" s="485"/>
      <c r="K17" s="485"/>
      <c r="L17" s="486"/>
    </row>
    <row r="18" spans="1:12" ht="40.5" customHeight="1" thickBot="1" x14ac:dyDescent="0.25">
      <c r="A18" s="131">
        <v>11</v>
      </c>
      <c r="B18" s="487" t="s">
        <v>2126</v>
      </c>
      <c r="C18" s="487"/>
      <c r="D18" s="488" t="s">
        <v>2233</v>
      </c>
      <c r="E18" s="488"/>
      <c r="F18" s="488"/>
      <c r="G18" s="488"/>
      <c r="H18" s="488"/>
      <c r="I18" s="488"/>
      <c r="J18" s="488"/>
      <c r="K18" s="488"/>
      <c r="L18" s="489"/>
    </row>
    <row r="19" spans="1:12" ht="15" customHeight="1" thickBot="1" x14ac:dyDescent="0.25">
      <c r="A19" s="424"/>
      <c r="B19" s="424"/>
      <c r="C19" s="424"/>
      <c r="D19" s="424"/>
      <c r="E19" s="424"/>
      <c r="F19" s="424"/>
      <c r="G19" s="424"/>
      <c r="H19" s="424"/>
      <c r="I19" s="424"/>
      <c r="J19" s="424"/>
      <c r="K19" s="424"/>
      <c r="L19" s="424"/>
    </row>
    <row r="20" spans="1:12" ht="30" customHeight="1" x14ac:dyDescent="0.2">
      <c r="A20" s="132">
        <v>12</v>
      </c>
      <c r="B20" s="477" t="s">
        <v>2128</v>
      </c>
      <c r="C20" s="477"/>
      <c r="D20" s="478" t="s">
        <v>2129</v>
      </c>
      <c r="E20" s="478"/>
      <c r="F20" s="478"/>
      <c r="G20" s="478"/>
      <c r="H20" s="478"/>
      <c r="I20" s="478"/>
      <c r="J20" s="478"/>
      <c r="K20" s="478"/>
      <c r="L20" s="479"/>
    </row>
    <row r="21" spans="1:12" ht="30" customHeight="1" x14ac:dyDescent="0.2">
      <c r="A21" s="133">
        <v>13</v>
      </c>
      <c r="B21" s="465" t="s">
        <v>2130</v>
      </c>
      <c r="C21" s="465"/>
      <c r="D21" s="473" t="s">
        <v>2131</v>
      </c>
      <c r="E21" s="473"/>
      <c r="F21" s="473"/>
      <c r="G21" s="473"/>
      <c r="H21" s="473"/>
      <c r="I21" s="473"/>
      <c r="J21" s="473"/>
      <c r="K21" s="473"/>
      <c r="L21" s="474"/>
    </row>
    <row r="22" spans="1:12" ht="63" customHeight="1" x14ac:dyDescent="0.2">
      <c r="A22" s="133">
        <v>14</v>
      </c>
      <c r="B22" s="465" t="s">
        <v>2132</v>
      </c>
      <c r="C22" s="465"/>
      <c r="D22" s="473" t="s">
        <v>2133</v>
      </c>
      <c r="E22" s="473"/>
      <c r="F22" s="473"/>
      <c r="G22" s="473"/>
      <c r="H22" s="473"/>
      <c r="I22" s="473"/>
      <c r="J22" s="473"/>
      <c r="K22" s="473"/>
      <c r="L22" s="474"/>
    </row>
    <row r="23" spans="1:12" ht="29.25" customHeight="1" x14ac:dyDescent="0.2">
      <c r="A23" s="133">
        <v>15</v>
      </c>
      <c r="B23" s="465" t="s">
        <v>2134</v>
      </c>
      <c r="C23" s="465"/>
      <c r="D23" s="473" t="s">
        <v>2272</v>
      </c>
      <c r="E23" s="473"/>
      <c r="F23" s="473"/>
      <c r="G23" s="473"/>
      <c r="H23" s="473"/>
      <c r="I23" s="473"/>
      <c r="J23" s="473"/>
      <c r="K23" s="473"/>
      <c r="L23" s="474"/>
    </row>
    <row r="24" spans="1:12" ht="160.5" customHeight="1" x14ac:dyDescent="0.2">
      <c r="A24" s="133">
        <v>16</v>
      </c>
      <c r="B24" s="465" t="s">
        <v>2136</v>
      </c>
      <c r="C24" s="465"/>
      <c r="D24" s="473" t="s">
        <v>2418</v>
      </c>
      <c r="E24" s="473"/>
      <c r="F24" s="473"/>
      <c r="G24" s="473"/>
      <c r="H24" s="473"/>
      <c r="I24" s="473"/>
      <c r="J24" s="473"/>
      <c r="K24" s="473"/>
      <c r="L24" s="474"/>
    </row>
    <row r="25" spans="1:12" ht="245.25" customHeight="1" x14ac:dyDescent="0.2">
      <c r="A25" s="133">
        <v>17</v>
      </c>
      <c r="B25" s="475" t="s">
        <v>2139</v>
      </c>
      <c r="C25" s="476"/>
      <c r="D25" s="473" t="s">
        <v>2419</v>
      </c>
      <c r="E25" s="473"/>
      <c r="F25" s="473"/>
      <c r="G25" s="473"/>
      <c r="H25" s="473"/>
      <c r="I25" s="473"/>
      <c r="J25" s="473"/>
      <c r="K25" s="473"/>
      <c r="L25" s="474"/>
    </row>
    <row r="26" spans="1:12" ht="215.25" customHeight="1" thickBot="1" x14ac:dyDescent="0.25">
      <c r="A26" s="131">
        <v>18</v>
      </c>
      <c r="B26" s="439" t="s">
        <v>2141</v>
      </c>
      <c r="C26" s="439"/>
      <c r="D26" s="468" t="s">
        <v>2273</v>
      </c>
      <c r="E26" s="468"/>
      <c r="F26" s="468"/>
      <c r="G26" s="468"/>
      <c r="H26" s="468"/>
      <c r="I26" s="468"/>
      <c r="J26" s="468"/>
      <c r="K26" s="468"/>
      <c r="L26" s="469"/>
    </row>
    <row r="27" spans="1:12" ht="11.25" hidden="1" customHeight="1" thickBot="1" x14ac:dyDescent="0.25">
      <c r="A27" s="424"/>
      <c r="B27" s="424"/>
      <c r="C27" s="424"/>
      <c r="D27" s="424"/>
      <c r="E27" s="424"/>
      <c r="F27" s="424"/>
      <c r="G27" s="424"/>
      <c r="H27" s="424"/>
      <c r="I27" s="424"/>
      <c r="J27" s="424"/>
      <c r="K27" s="424"/>
      <c r="L27" s="424"/>
    </row>
    <row r="28" spans="1:12" ht="23.25" customHeight="1" x14ac:dyDescent="0.2">
      <c r="A28" s="132">
        <v>19</v>
      </c>
      <c r="B28" s="470" t="s">
        <v>2143</v>
      </c>
      <c r="C28" s="470"/>
      <c r="D28" s="532" t="s">
        <v>2274</v>
      </c>
      <c r="E28" s="471"/>
      <c r="F28" s="471"/>
      <c r="G28" s="471"/>
      <c r="H28" s="471"/>
      <c r="I28" s="471"/>
      <c r="J28" s="471"/>
      <c r="K28" s="471"/>
      <c r="L28" s="472"/>
    </row>
    <row r="29" spans="1:12" ht="362.25" customHeight="1" x14ac:dyDescent="0.2">
      <c r="A29" s="133">
        <v>20</v>
      </c>
      <c r="B29" s="438" t="s">
        <v>2145</v>
      </c>
      <c r="C29" s="438"/>
      <c r="D29" s="533" t="s">
        <v>2275</v>
      </c>
      <c r="E29" s="534"/>
      <c r="F29" s="534"/>
      <c r="G29" s="534"/>
      <c r="H29" s="534"/>
      <c r="I29" s="534"/>
      <c r="J29" s="534"/>
      <c r="K29" s="534"/>
      <c r="L29" s="535"/>
    </row>
    <row r="30" spans="1:12" ht="172.5" customHeight="1" thickBot="1" x14ac:dyDescent="0.25">
      <c r="A30" s="133">
        <v>21</v>
      </c>
      <c r="B30" s="465" t="s">
        <v>2148</v>
      </c>
      <c r="C30" s="465"/>
      <c r="D30" s="466" t="s">
        <v>2420</v>
      </c>
      <c r="E30" s="466"/>
      <c r="F30" s="466"/>
      <c r="G30" s="466"/>
      <c r="H30" s="466"/>
      <c r="I30" s="466"/>
      <c r="J30" s="466"/>
      <c r="K30" s="466"/>
      <c r="L30" s="467"/>
    </row>
    <row r="31" spans="1:12" ht="13.5" thickBot="1" x14ac:dyDescent="0.25">
      <c r="A31" s="424"/>
      <c r="B31" s="424"/>
      <c r="C31" s="424"/>
      <c r="D31" s="424"/>
      <c r="E31" s="424"/>
      <c r="F31" s="424"/>
      <c r="G31" s="424"/>
      <c r="H31" s="424"/>
      <c r="I31" s="424"/>
      <c r="J31" s="424"/>
      <c r="K31" s="424"/>
      <c r="L31" s="424"/>
    </row>
    <row r="32" spans="1:12" ht="60" customHeight="1" x14ac:dyDescent="0.2">
      <c r="A32" s="134">
        <v>22</v>
      </c>
      <c r="B32" s="457" t="s">
        <v>2150</v>
      </c>
      <c r="C32" s="457"/>
      <c r="D32" s="458" t="s">
        <v>2151</v>
      </c>
      <c r="E32" s="458"/>
      <c r="F32" s="531" t="s">
        <v>2276</v>
      </c>
      <c r="G32" s="459"/>
      <c r="H32" s="460" t="s">
        <v>2153</v>
      </c>
      <c r="I32" s="461"/>
      <c r="J32" s="462" t="s">
        <v>2277</v>
      </c>
      <c r="K32" s="463"/>
      <c r="L32" s="464"/>
    </row>
    <row r="33" spans="1:12" ht="60" customHeight="1" thickBot="1" x14ac:dyDescent="0.25">
      <c r="A33" s="131">
        <v>23</v>
      </c>
      <c r="B33" s="452" t="s">
        <v>2156</v>
      </c>
      <c r="C33" s="453"/>
      <c r="D33" s="529" t="s">
        <v>2278</v>
      </c>
      <c r="E33" s="529"/>
      <c r="F33" s="529"/>
      <c r="G33" s="529"/>
      <c r="H33" s="529"/>
      <c r="I33" s="529"/>
      <c r="J33" s="529"/>
      <c r="K33" s="529"/>
      <c r="L33" s="530"/>
    </row>
    <row r="34" spans="1:12" ht="42" customHeight="1" thickBot="1" x14ac:dyDescent="0.25">
      <c r="A34" s="424"/>
      <c r="B34" s="424"/>
      <c r="C34" s="424"/>
      <c r="D34" s="424"/>
      <c r="E34" s="424"/>
      <c r="F34" s="424"/>
      <c r="G34" s="424"/>
      <c r="H34" s="424"/>
      <c r="I34" s="424"/>
      <c r="J34" s="424"/>
      <c r="K34" s="424"/>
      <c r="L34" s="424"/>
    </row>
    <row r="35" spans="1:12" ht="30" customHeight="1" x14ac:dyDescent="0.2">
      <c r="A35" s="456" t="s">
        <v>2158</v>
      </c>
      <c r="B35" s="442"/>
      <c r="C35" s="442"/>
      <c r="D35" s="135" t="s">
        <v>2159</v>
      </c>
      <c r="E35" s="135">
        <v>2017</v>
      </c>
      <c r="F35" s="135">
        <v>2018</v>
      </c>
      <c r="G35" s="135">
        <v>2019</v>
      </c>
      <c r="H35" s="135">
        <v>2020</v>
      </c>
      <c r="I35" s="135">
        <v>2021</v>
      </c>
      <c r="J35" s="135">
        <v>2022</v>
      </c>
      <c r="K35" s="135">
        <v>2023</v>
      </c>
      <c r="L35" s="136" t="s">
        <v>2160</v>
      </c>
    </row>
    <row r="36" spans="1:12" ht="45" customHeight="1" x14ac:dyDescent="0.2">
      <c r="A36" s="133">
        <v>24</v>
      </c>
      <c r="B36" s="438" t="s">
        <v>2161</v>
      </c>
      <c r="C36" s="438"/>
      <c r="D36" s="137">
        <v>0</v>
      </c>
      <c r="E36" s="137">
        <v>0</v>
      </c>
      <c r="F36" s="138">
        <v>4500000</v>
      </c>
      <c r="G36" s="138">
        <v>4500000</v>
      </c>
      <c r="H36" s="137">
        <v>0</v>
      </c>
      <c r="I36" s="137">
        <v>0</v>
      </c>
      <c r="J36" s="137">
        <v>0</v>
      </c>
      <c r="K36" s="137">
        <v>0</v>
      </c>
      <c r="L36" s="139">
        <f>SUM(D36:K36)</f>
        <v>9000000</v>
      </c>
    </row>
    <row r="37" spans="1:12" ht="45" customHeight="1" x14ac:dyDescent="0.2">
      <c r="A37" s="133">
        <v>25</v>
      </c>
      <c r="B37" s="438" t="s">
        <v>2163</v>
      </c>
      <c r="C37" s="438"/>
      <c r="D37" s="137">
        <v>0</v>
      </c>
      <c r="E37" s="137">
        <v>0</v>
      </c>
      <c r="F37" s="138">
        <v>4500000</v>
      </c>
      <c r="G37" s="138">
        <v>4500000</v>
      </c>
      <c r="H37" s="137">
        <v>0</v>
      </c>
      <c r="I37" s="137">
        <v>0</v>
      </c>
      <c r="J37" s="137">
        <v>0</v>
      </c>
      <c r="K37" s="137">
        <v>0</v>
      </c>
      <c r="L37" s="139">
        <f>SUM(D37:K37)</f>
        <v>9000000</v>
      </c>
    </row>
    <row r="38" spans="1:12" ht="45" customHeight="1" x14ac:dyDescent="0.2">
      <c r="A38" s="133">
        <v>26</v>
      </c>
      <c r="B38" s="438" t="s">
        <v>2165</v>
      </c>
      <c r="C38" s="438"/>
      <c r="D38" s="137">
        <v>0</v>
      </c>
      <c r="E38" s="137">
        <v>0</v>
      </c>
      <c r="F38" s="138">
        <v>3825000</v>
      </c>
      <c r="G38" s="138">
        <v>3825000</v>
      </c>
      <c r="H38" s="137">
        <v>0</v>
      </c>
      <c r="I38" s="137">
        <v>0</v>
      </c>
      <c r="J38" s="137">
        <v>0</v>
      </c>
      <c r="K38" s="137">
        <v>0</v>
      </c>
      <c r="L38" s="139">
        <f>SUM(D38:K38)</f>
        <v>7650000</v>
      </c>
    </row>
    <row r="39" spans="1:12" ht="45" customHeight="1" thickBot="1" x14ac:dyDescent="0.25">
      <c r="A39" s="131">
        <v>27</v>
      </c>
      <c r="B39" s="439" t="s">
        <v>2167</v>
      </c>
      <c r="C39" s="439"/>
      <c r="D39" s="140">
        <v>0</v>
      </c>
      <c r="E39" s="140">
        <v>0</v>
      </c>
      <c r="F39" s="140">
        <v>85</v>
      </c>
      <c r="G39" s="140">
        <f>IFERROR(G38/G37*100,"")</f>
        <v>85</v>
      </c>
      <c r="H39" s="140">
        <v>0</v>
      </c>
      <c r="I39" s="140">
        <v>0</v>
      </c>
      <c r="J39" s="140">
        <v>0</v>
      </c>
      <c r="K39" s="140">
        <v>0</v>
      </c>
      <c r="L39" s="149">
        <f>IFERROR(L38/L37*100,"")</f>
        <v>85</v>
      </c>
    </row>
    <row r="40" spans="1:12" ht="13.5" thickBot="1" x14ac:dyDescent="0.25">
      <c r="A40" s="440"/>
      <c r="B40" s="440"/>
      <c r="C40" s="440"/>
      <c r="D40" s="440"/>
      <c r="E40" s="440"/>
      <c r="F40" s="440"/>
      <c r="G40" s="440"/>
      <c r="H40" s="440"/>
      <c r="I40" s="440"/>
      <c r="J40" s="440"/>
      <c r="K40" s="440"/>
      <c r="L40" s="440"/>
    </row>
    <row r="41" spans="1:12" ht="30" customHeight="1" x14ac:dyDescent="0.2">
      <c r="A41" s="425">
        <v>28</v>
      </c>
      <c r="B41" s="442" t="s">
        <v>2168</v>
      </c>
      <c r="C41" s="442"/>
      <c r="D41" s="442"/>
      <c r="E41" s="442"/>
      <c r="F41" s="442"/>
      <c r="G41" s="442"/>
      <c r="H41" s="442"/>
      <c r="I41" s="442"/>
      <c r="J41" s="442"/>
      <c r="K41" s="442"/>
      <c r="L41" s="443"/>
    </row>
    <row r="42" spans="1:12" ht="30" customHeight="1" x14ac:dyDescent="0.2">
      <c r="A42" s="426"/>
      <c r="B42" s="444" t="s">
        <v>2169</v>
      </c>
      <c r="C42" s="444"/>
      <c r="D42" s="445" t="s">
        <v>2170</v>
      </c>
      <c r="E42" s="446"/>
      <c r="F42" s="446"/>
      <c r="G42" s="446"/>
      <c r="H42" s="446"/>
      <c r="I42" s="446"/>
      <c r="J42" s="447"/>
      <c r="K42" s="445" t="s">
        <v>2171</v>
      </c>
      <c r="L42" s="448"/>
    </row>
    <row r="43" spans="1:12" ht="30" customHeight="1" x14ac:dyDescent="0.2">
      <c r="A43" s="426"/>
      <c r="B43" s="421" t="s">
        <v>2279</v>
      </c>
      <c r="C43" s="421"/>
      <c r="D43" s="416" t="s">
        <v>2280</v>
      </c>
      <c r="E43" s="417"/>
      <c r="F43" s="417"/>
      <c r="G43" s="417"/>
      <c r="H43" s="417"/>
      <c r="I43" s="417"/>
      <c r="J43" s="418"/>
      <c r="K43" s="419">
        <v>50000</v>
      </c>
      <c r="L43" s="420"/>
    </row>
    <row r="44" spans="1:12" ht="30" customHeight="1" x14ac:dyDescent="0.2">
      <c r="A44" s="426"/>
      <c r="B44" s="421" t="s">
        <v>2281</v>
      </c>
      <c r="C44" s="421"/>
      <c r="D44" s="416" t="s">
        <v>2282</v>
      </c>
      <c r="E44" s="417"/>
      <c r="F44" s="417"/>
      <c r="G44" s="417"/>
      <c r="H44" s="417"/>
      <c r="I44" s="417"/>
      <c r="J44" s="418"/>
      <c r="K44" s="419">
        <v>200000</v>
      </c>
      <c r="L44" s="420"/>
    </row>
    <row r="45" spans="1:12" ht="30" customHeight="1" x14ac:dyDescent="0.2">
      <c r="A45" s="426"/>
      <c r="B45" s="421" t="s">
        <v>2283</v>
      </c>
      <c r="C45" s="421"/>
      <c r="D45" s="416" t="s">
        <v>2284</v>
      </c>
      <c r="E45" s="417"/>
      <c r="F45" s="417"/>
      <c r="G45" s="417"/>
      <c r="H45" s="417"/>
      <c r="I45" s="417"/>
      <c r="J45" s="418"/>
      <c r="K45" s="419">
        <v>5000</v>
      </c>
      <c r="L45" s="420"/>
    </row>
    <row r="46" spans="1:12" ht="30" customHeight="1" x14ac:dyDescent="0.2">
      <c r="A46" s="426"/>
      <c r="B46" s="421" t="s">
        <v>2285</v>
      </c>
      <c r="C46" s="421"/>
      <c r="D46" s="416" t="s">
        <v>2286</v>
      </c>
      <c r="E46" s="417"/>
      <c r="F46" s="417"/>
      <c r="G46" s="417"/>
      <c r="H46" s="417"/>
      <c r="I46" s="417"/>
      <c r="J46" s="418"/>
      <c r="K46" s="419">
        <v>40000</v>
      </c>
      <c r="L46" s="420"/>
    </row>
    <row r="47" spans="1:12" ht="175.5" customHeight="1" x14ac:dyDescent="0.2">
      <c r="A47" s="426"/>
      <c r="B47" s="526" t="s">
        <v>2287</v>
      </c>
      <c r="C47" s="526"/>
      <c r="D47" s="416" t="s">
        <v>2288</v>
      </c>
      <c r="E47" s="417"/>
      <c r="F47" s="417"/>
      <c r="G47" s="417"/>
      <c r="H47" s="417"/>
      <c r="I47" s="417"/>
      <c r="J47" s="418"/>
      <c r="K47" s="419">
        <v>3924216.84</v>
      </c>
      <c r="L47" s="420"/>
    </row>
    <row r="48" spans="1:12" ht="141" customHeight="1" thickBot="1" x14ac:dyDescent="0.25">
      <c r="A48" s="426"/>
      <c r="B48" s="527" t="s">
        <v>2289</v>
      </c>
      <c r="C48" s="528"/>
      <c r="D48" s="523" t="s">
        <v>2290</v>
      </c>
      <c r="E48" s="524"/>
      <c r="F48" s="524"/>
      <c r="G48" s="524"/>
      <c r="H48" s="524"/>
      <c r="I48" s="524"/>
      <c r="J48" s="525"/>
      <c r="K48" s="419">
        <v>4780783.16</v>
      </c>
      <c r="L48" s="420"/>
    </row>
    <row r="49" spans="1:12" ht="15" customHeight="1" thickBot="1" x14ac:dyDescent="0.25">
      <c r="A49" s="424"/>
      <c r="B49" s="424"/>
      <c r="C49" s="424"/>
      <c r="D49" s="424"/>
      <c r="E49" s="424"/>
      <c r="F49" s="424"/>
      <c r="G49" s="424"/>
      <c r="H49" s="424"/>
      <c r="I49" s="424"/>
      <c r="J49" s="424"/>
      <c r="K49" s="424"/>
      <c r="L49" s="424"/>
    </row>
    <row r="50" spans="1:12" ht="30" customHeight="1" x14ac:dyDescent="0.2">
      <c r="A50" s="425">
        <v>29</v>
      </c>
      <c r="B50" s="427" t="s">
        <v>2180</v>
      </c>
      <c r="C50" s="427"/>
      <c r="D50" s="427"/>
      <c r="E50" s="427"/>
      <c r="F50" s="427"/>
      <c r="G50" s="427"/>
      <c r="H50" s="427"/>
      <c r="I50" s="427"/>
      <c r="J50" s="427"/>
      <c r="K50" s="427"/>
      <c r="L50" s="428"/>
    </row>
    <row r="51" spans="1:12" ht="42.75" customHeight="1" x14ac:dyDescent="0.2">
      <c r="A51" s="426"/>
      <c r="B51" s="429" t="s">
        <v>2182</v>
      </c>
      <c r="C51" s="430"/>
      <c r="D51" s="431"/>
      <c r="E51" s="429" t="s">
        <v>2183</v>
      </c>
      <c r="F51" s="431"/>
      <c r="G51" s="429" t="s">
        <v>2184</v>
      </c>
      <c r="H51" s="431"/>
      <c r="I51" s="495" t="s">
        <v>2185</v>
      </c>
      <c r="J51" s="496"/>
      <c r="K51" s="432" t="s">
        <v>2186</v>
      </c>
      <c r="L51" s="433"/>
    </row>
    <row r="52" spans="1:12" ht="42.75" customHeight="1" outlineLevel="1" x14ac:dyDescent="0.2">
      <c r="A52" s="426"/>
      <c r="B52" s="434"/>
      <c r="C52" s="435"/>
      <c r="D52" s="436"/>
      <c r="E52" s="141"/>
      <c r="F52" s="142"/>
      <c r="G52" s="141"/>
      <c r="H52" s="142"/>
      <c r="I52" s="497"/>
      <c r="J52" s="498"/>
      <c r="K52" s="141"/>
      <c r="L52" s="143"/>
    </row>
    <row r="53" spans="1:12" ht="31.5" customHeight="1" x14ac:dyDescent="0.2">
      <c r="A53" s="426"/>
      <c r="B53" s="400" t="s">
        <v>2187</v>
      </c>
      <c r="C53" s="401"/>
      <c r="D53" s="402"/>
      <c r="E53" s="403" t="s">
        <v>2188</v>
      </c>
      <c r="F53" s="404"/>
      <c r="G53" s="403" t="s">
        <v>2189</v>
      </c>
      <c r="H53" s="404"/>
      <c r="I53" s="203"/>
      <c r="J53" s="208">
        <v>64987</v>
      </c>
      <c r="K53" s="412">
        <v>1090529</v>
      </c>
      <c r="L53" s="413"/>
    </row>
    <row r="54" spans="1:12" ht="41.25" customHeight="1" x14ac:dyDescent="0.2">
      <c r="A54" s="426"/>
      <c r="B54" s="400" t="s">
        <v>2191</v>
      </c>
      <c r="C54" s="401"/>
      <c r="D54" s="402"/>
      <c r="E54" s="403" t="s">
        <v>2192</v>
      </c>
      <c r="F54" s="404"/>
      <c r="G54" s="403" t="s">
        <v>2193</v>
      </c>
      <c r="H54" s="404"/>
      <c r="I54" s="204"/>
      <c r="J54" s="209">
        <v>1</v>
      </c>
      <c r="K54" s="414">
        <v>79</v>
      </c>
      <c r="L54" s="437"/>
    </row>
    <row r="55" spans="1:12" ht="63.75" customHeight="1" x14ac:dyDescent="0.2">
      <c r="A55" s="426"/>
      <c r="B55" s="400" t="s">
        <v>2194</v>
      </c>
      <c r="C55" s="401"/>
      <c r="D55" s="402"/>
      <c r="E55" s="403" t="s">
        <v>2192</v>
      </c>
      <c r="F55" s="404"/>
      <c r="G55" s="403" t="s">
        <v>2193</v>
      </c>
      <c r="H55" s="404"/>
      <c r="I55" s="204"/>
      <c r="J55" s="209">
        <v>1</v>
      </c>
      <c r="K55" s="414">
        <v>79</v>
      </c>
      <c r="L55" s="437"/>
    </row>
    <row r="56" spans="1:12" ht="27.75" customHeight="1" x14ac:dyDescent="0.2">
      <c r="A56" s="426"/>
      <c r="B56" s="400" t="s">
        <v>2195</v>
      </c>
      <c r="C56" s="401"/>
      <c r="D56" s="402"/>
      <c r="E56" s="403" t="s">
        <v>2192</v>
      </c>
      <c r="F56" s="404"/>
      <c r="G56" s="403" t="s">
        <v>2196</v>
      </c>
      <c r="H56" s="404"/>
      <c r="I56" s="205"/>
      <c r="J56" s="210">
        <v>4780783.16</v>
      </c>
      <c r="K56" s="414">
        <v>358000000</v>
      </c>
      <c r="L56" s="415"/>
    </row>
    <row r="57" spans="1:12" ht="27.75" customHeight="1" x14ac:dyDescent="0.2">
      <c r="A57" s="426"/>
      <c r="B57" s="400" t="s">
        <v>2197</v>
      </c>
      <c r="C57" s="401"/>
      <c r="D57" s="402"/>
      <c r="E57" s="403" t="s">
        <v>2192</v>
      </c>
      <c r="F57" s="404"/>
      <c r="G57" s="403" t="s">
        <v>2193</v>
      </c>
      <c r="H57" s="404"/>
      <c r="I57" s="205"/>
      <c r="J57" s="210">
        <v>0</v>
      </c>
      <c r="K57" s="414">
        <v>20</v>
      </c>
      <c r="L57" s="415"/>
    </row>
    <row r="58" spans="1:12" ht="27.75" customHeight="1" x14ac:dyDescent="0.2">
      <c r="A58" s="426"/>
      <c r="B58" s="400" t="s">
        <v>2198</v>
      </c>
      <c r="C58" s="401"/>
      <c r="D58" s="402"/>
      <c r="E58" s="403" t="s">
        <v>2192</v>
      </c>
      <c r="F58" s="404"/>
      <c r="G58" s="403" t="s">
        <v>2193</v>
      </c>
      <c r="H58" s="404"/>
      <c r="I58" s="205"/>
      <c r="J58" s="210">
        <v>0</v>
      </c>
      <c r="K58" s="414">
        <v>34</v>
      </c>
      <c r="L58" s="415"/>
    </row>
    <row r="59" spans="1:12" ht="41.25" customHeight="1" x14ac:dyDescent="0.2">
      <c r="A59" s="426"/>
      <c r="B59" s="400" t="s">
        <v>2199</v>
      </c>
      <c r="C59" s="401"/>
      <c r="D59" s="402"/>
      <c r="E59" s="403" t="s">
        <v>2188</v>
      </c>
      <c r="F59" s="404"/>
      <c r="G59" s="403" t="s">
        <v>2200</v>
      </c>
      <c r="H59" s="404"/>
      <c r="I59" s="206"/>
      <c r="J59" s="211">
        <v>0</v>
      </c>
      <c r="K59" s="405" t="s">
        <v>2190</v>
      </c>
      <c r="L59" s="406"/>
    </row>
    <row r="60" spans="1:12" ht="30" customHeight="1" x14ac:dyDescent="0.2">
      <c r="A60" s="426"/>
      <c r="B60" s="400" t="s">
        <v>2201</v>
      </c>
      <c r="C60" s="401"/>
      <c r="D60" s="402"/>
      <c r="E60" s="403" t="s">
        <v>2188</v>
      </c>
      <c r="F60" s="404"/>
      <c r="G60" s="403" t="s">
        <v>2200</v>
      </c>
      <c r="H60" s="404"/>
      <c r="I60" s="206"/>
      <c r="J60" s="211">
        <v>0</v>
      </c>
      <c r="K60" s="405" t="s">
        <v>2190</v>
      </c>
      <c r="L60" s="406"/>
    </row>
    <row r="61" spans="1:12" ht="41.25" customHeight="1" thickBot="1" x14ac:dyDescent="0.25">
      <c r="A61" s="426"/>
      <c r="B61" s="407" t="s">
        <v>2202</v>
      </c>
      <c r="C61" s="408"/>
      <c r="D61" s="409"/>
      <c r="E61" s="410" t="s">
        <v>2192</v>
      </c>
      <c r="F61" s="411"/>
      <c r="G61" s="410" t="s">
        <v>2193</v>
      </c>
      <c r="H61" s="411"/>
      <c r="I61" s="207"/>
      <c r="J61" s="212">
        <v>1</v>
      </c>
      <c r="K61" s="405" t="s">
        <v>2190</v>
      </c>
      <c r="L61" s="406"/>
    </row>
    <row r="62" spans="1:12" ht="15" customHeight="1" thickBot="1" x14ac:dyDescent="0.25">
      <c r="A62" s="396"/>
      <c r="B62" s="396"/>
      <c r="C62" s="396"/>
      <c r="D62" s="396"/>
      <c r="E62" s="396"/>
      <c r="F62" s="396"/>
      <c r="G62" s="396"/>
      <c r="H62" s="396"/>
      <c r="I62" s="396"/>
      <c r="J62" s="396"/>
      <c r="K62" s="396"/>
      <c r="L62" s="396"/>
    </row>
    <row r="63" spans="1:12" ht="30" customHeight="1" thickBot="1" x14ac:dyDescent="0.25">
      <c r="A63" s="144">
        <v>30</v>
      </c>
      <c r="B63" s="397" t="s">
        <v>2203</v>
      </c>
      <c r="C63" s="397"/>
      <c r="D63" s="398" t="s">
        <v>2204</v>
      </c>
      <c r="E63" s="398"/>
      <c r="F63" s="398"/>
      <c r="G63" s="398"/>
      <c r="H63" s="398"/>
      <c r="I63" s="398"/>
      <c r="J63" s="398"/>
      <c r="K63" s="398"/>
      <c r="L63" s="399"/>
    </row>
    <row r="91" spans="1:1" x14ac:dyDescent="0.2">
      <c r="A91" s="145" t="s">
        <v>2205</v>
      </c>
    </row>
    <row r="92" spans="1:1" x14ac:dyDescent="0.2">
      <c r="A92" s="145" t="s">
        <v>14</v>
      </c>
    </row>
    <row r="93" spans="1:1" x14ac:dyDescent="0.2">
      <c r="A93" s="145" t="s">
        <v>2206</v>
      </c>
    </row>
    <row r="94" spans="1:1" x14ac:dyDescent="0.2">
      <c r="A94" s="145" t="s">
        <v>2207</v>
      </c>
    </row>
    <row r="95" spans="1:1" x14ac:dyDescent="0.2">
      <c r="A95" s="145" t="s">
        <v>2208</v>
      </c>
    </row>
    <row r="96" spans="1:1" x14ac:dyDescent="0.2">
      <c r="A96" s="145" t="s">
        <v>2209</v>
      </c>
    </row>
    <row r="97" spans="1:1" x14ac:dyDescent="0.2">
      <c r="A97" s="145" t="s">
        <v>2210</v>
      </c>
    </row>
    <row r="98" spans="1:1" x14ac:dyDescent="0.2">
      <c r="A98" s="145" t="s">
        <v>2211</v>
      </c>
    </row>
    <row r="99" spans="1:1" x14ac:dyDescent="0.2">
      <c r="A99" s="145" t="s">
        <v>2212</v>
      </c>
    </row>
    <row r="100" spans="1:1" x14ac:dyDescent="0.2">
      <c r="A100" s="145" t="s">
        <v>2213</v>
      </c>
    </row>
    <row r="101" spans="1:1" x14ac:dyDescent="0.2">
      <c r="A101" s="145" t="s">
        <v>2214</v>
      </c>
    </row>
    <row r="102" spans="1:1" x14ac:dyDescent="0.2">
      <c r="A102" s="145" t="s">
        <v>2215</v>
      </c>
    </row>
    <row r="103" spans="1:1" x14ac:dyDescent="0.2">
      <c r="A103" s="145" t="s">
        <v>2216</v>
      </c>
    </row>
    <row r="104" spans="1:1" x14ac:dyDescent="0.2">
      <c r="A104" s="145" t="s">
        <v>2217</v>
      </c>
    </row>
    <row r="105" spans="1:1" x14ac:dyDescent="0.2">
      <c r="A105" s="145" t="s">
        <v>2218</v>
      </c>
    </row>
    <row r="106" spans="1:1" x14ac:dyDescent="0.2">
      <c r="A106" s="145" t="s">
        <v>2219</v>
      </c>
    </row>
    <row r="107" spans="1:1" x14ac:dyDescent="0.2">
      <c r="A107" s="145" t="s">
        <v>2220</v>
      </c>
    </row>
    <row r="108" spans="1:1" x14ac:dyDescent="0.2">
      <c r="A108" s="145" t="s">
        <v>2221</v>
      </c>
    </row>
    <row r="109" spans="1:1" ht="15" x14ac:dyDescent="0.25">
      <c r="A109" s="150"/>
    </row>
    <row r="110" spans="1:1" ht="15" x14ac:dyDescent="0.25">
      <c r="A110" s="150"/>
    </row>
    <row r="111" spans="1:1" x14ac:dyDescent="0.2">
      <c r="A111" s="147" t="s">
        <v>2125</v>
      </c>
    </row>
    <row r="112" spans="1:1" x14ac:dyDescent="0.2">
      <c r="A112" s="147" t="s">
        <v>2222</v>
      </c>
    </row>
    <row r="113" spans="1:1" x14ac:dyDescent="0.2">
      <c r="A113" s="147" t="s">
        <v>2223</v>
      </c>
    </row>
    <row r="114" spans="1:1" x14ac:dyDescent="0.2">
      <c r="A114" s="147" t="s">
        <v>2224</v>
      </c>
    </row>
    <row r="115" spans="1:1" ht="15" x14ac:dyDescent="0.25">
      <c r="A115" s="150"/>
    </row>
    <row r="116" spans="1:1" ht="15" x14ac:dyDescent="0.25">
      <c r="A116" s="150"/>
    </row>
    <row r="117" spans="1:1" x14ac:dyDescent="0.2">
      <c r="A117" s="145" t="s">
        <v>2225</v>
      </c>
    </row>
    <row r="118" spans="1:1" x14ac:dyDescent="0.2">
      <c r="A118" s="145" t="s">
        <v>2226</v>
      </c>
    </row>
    <row r="119" spans="1:1" x14ac:dyDescent="0.2">
      <c r="A119" s="145" t="s">
        <v>2227</v>
      </c>
    </row>
    <row r="120" spans="1:1" x14ac:dyDescent="0.2">
      <c r="A120" s="145" t="s">
        <v>2228</v>
      </c>
    </row>
    <row r="121" spans="1:1" x14ac:dyDescent="0.2">
      <c r="A121" s="145" t="s">
        <v>2229</v>
      </c>
    </row>
    <row r="122" spans="1:1" x14ac:dyDescent="0.2">
      <c r="A122" s="145" t="s">
        <v>2230</v>
      </c>
    </row>
    <row r="123" spans="1:1" x14ac:dyDescent="0.2">
      <c r="A123" s="145" t="s">
        <v>2231</v>
      </c>
    </row>
    <row r="124" spans="1:1" x14ac:dyDescent="0.2">
      <c r="A124" s="145" t="s">
        <v>2232</v>
      </c>
    </row>
    <row r="125" spans="1:1" x14ac:dyDescent="0.2">
      <c r="A125" s="145" t="s">
        <v>2233</v>
      </c>
    </row>
    <row r="126" spans="1:1" x14ac:dyDescent="0.2">
      <c r="A126" s="145" t="s">
        <v>2127</v>
      </c>
    </row>
    <row r="127" spans="1:1" x14ac:dyDescent="0.2">
      <c r="A127" s="145" t="s">
        <v>2234</v>
      </c>
    </row>
    <row r="128" spans="1:1" x14ac:dyDescent="0.2">
      <c r="A128" s="145" t="s">
        <v>2235</v>
      </c>
    </row>
    <row r="129" spans="1:1" x14ac:dyDescent="0.2">
      <c r="A129" s="145" t="s">
        <v>2236</v>
      </c>
    </row>
    <row r="130" spans="1:1" x14ac:dyDescent="0.2">
      <c r="A130" s="145" t="s">
        <v>2237</v>
      </c>
    </row>
    <row r="131" spans="1:1" x14ac:dyDescent="0.2">
      <c r="A131" s="145" t="s">
        <v>2238</v>
      </c>
    </row>
    <row r="132" spans="1:1" x14ac:dyDescent="0.2">
      <c r="A132" s="145" t="s">
        <v>2239</v>
      </c>
    </row>
    <row r="133" spans="1:1" x14ac:dyDescent="0.2">
      <c r="A133" s="145" t="s">
        <v>2240</v>
      </c>
    </row>
    <row r="134" spans="1:1" x14ac:dyDescent="0.2">
      <c r="A134" s="145" t="s">
        <v>2241</v>
      </c>
    </row>
    <row r="135" spans="1:1" x14ac:dyDescent="0.2">
      <c r="A135" s="145" t="s">
        <v>2242</v>
      </c>
    </row>
    <row r="136" spans="1:1" x14ac:dyDescent="0.2">
      <c r="A136" s="145" t="s">
        <v>2243</v>
      </c>
    </row>
    <row r="137" spans="1:1" x14ac:dyDescent="0.2">
      <c r="A137" s="145" t="s">
        <v>2244</v>
      </c>
    </row>
    <row r="138" spans="1:1" x14ac:dyDescent="0.2">
      <c r="A138" s="145" t="s">
        <v>2245</v>
      </c>
    </row>
    <row r="139" spans="1:1" x14ac:dyDescent="0.2">
      <c r="A139" s="145" t="s">
        <v>2246</v>
      </c>
    </row>
    <row r="140" spans="1:1" x14ac:dyDescent="0.2">
      <c r="A140" s="145" t="s">
        <v>2247</v>
      </c>
    </row>
    <row r="141" spans="1:1" x14ac:dyDescent="0.2">
      <c r="A141" s="145" t="s">
        <v>2248</v>
      </c>
    </row>
    <row r="142" spans="1:1" x14ac:dyDescent="0.2">
      <c r="A142" s="145" t="s">
        <v>2249</v>
      </c>
    </row>
    <row r="143" spans="1:1" x14ac:dyDescent="0.2">
      <c r="A143" s="145" t="s">
        <v>2250</v>
      </c>
    </row>
    <row r="144" spans="1:1" x14ac:dyDescent="0.2">
      <c r="A144" s="145" t="s">
        <v>2251</v>
      </c>
    </row>
    <row r="145" spans="1:1" x14ac:dyDescent="0.2">
      <c r="A145" s="145" t="s">
        <v>2252</v>
      </c>
    </row>
    <row r="146" spans="1:1" x14ac:dyDescent="0.2">
      <c r="A146" s="145" t="s">
        <v>2253</v>
      </c>
    </row>
    <row r="147" spans="1:1" x14ac:dyDescent="0.2">
      <c r="A147" s="145" t="s">
        <v>2254</v>
      </c>
    </row>
    <row r="148" spans="1:1" x14ac:dyDescent="0.2">
      <c r="A148" s="145" t="s">
        <v>2255</v>
      </c>
    </row>
    <row r="149" spans="1:1" x14ac:dyDescent="0.2">
      <c r="A149" s="145" t="s">
        <v>2256</v>
      </c>
    </row>
    <row r="150" spans="1:1" x14ac:dyDescent="0.2">
      <c r="A150" s="145" t="s">
        <v>2257</v>
      </c>
    </row>
    <row r="151" spans="1:1" x14ac:dyDescent="0.2">
      <c r="A151" s="145" t="s">
        <v>2258</v>
      </c>
    </row>
    <row r="152" spans="1:1" x14ac:dyDescent="0.2">
      <c r="A152" s="145" t="s">
        <v>2259</v>
      </c>
    </row>
    <row r="153" spans="1:1" x14ac:dyDescent="0.2">
      <c r="A153" s="145" t="s">
        <v>2260</v>
      </c>
    </row>
    <row r="154" spans="1:1" ht="15" x14ac:dyDescent="0.25">
      <c r="A154" s="150"/>
    </row>
    <row r="155" spans="1:1" ht="15" x14ac:dyDescent="0.25">
      <c r="A155" s="150"/>
    </row>
    <row r="156" spans="1:1" x14ac:dyDescent="0.2">
      <c r="A156" s="148" t="s">
        <v>2129</v>
      </c>
    </row>
    <row r="157" spans="1:1" x14ac:dyDescent="0.2">
      <c r="A157" s="148" t="s">
        <v>2261</v>
      </c>
    </row>
    <row r="158" spans="1:1" ht="15" x14ac:dyDescent="0.25">
      <c r="A158" s="150"/>
    </row>
    <row r="159" spans="1:1" ht="15" x14ac:dyDescent="0.25">
      <c r="A159" s="150"/>
    </row>
    <row r="160" spans="1:1" x14ac:dyDescent="0.2">
      <c r="A160" s="148" t="s">
        <v>2262</v>
      </c>
    </row>
    <row r="161" spans="1:1" x14ac:dyDescent="0.2">
      <c r="A161" s="148" t="s">
        <v>2263</v>
      </c>
    </row>
    <row r="162" spans="1:1" x14ac:dyDescent="0.2">
      <c r="A162" s="148" t="s">
        <v>2131</v>
      </c>
    </row>
    <row r="163" spans="1:1" x14ac:dyDescent="0.2">
      <c r="A163" s="148" t="s">
        <v>2264</v>
      </c>
    </row>
    <row r="164" spans="1:1" ht="15" x14ac:dyDescent="0.25">
      <c r="A164" s="150"/>
    </row>
    <row r="165" spans="1:1" ht="15" x14ac:dyDescent="0.25">
      <c r="A165" s="150"/>
    </row>
    <row r="166" spans="1:1" x14ac:dyDescent="0.2">
      <c r="A166" s="148" t="s">
        <v>2265</v>
      </c>
    </row>
    <row r="167" spans="1:1" x14ac:dyDescent="0.2">
      <c r="A167" s="148" t="s">
        <v>2266</v>
      </c>
    </row>
    <row r="168" spans="1:1" x14ac:dyDescent="0.2">
      <c r="A168" s="148" t="s">
        <v>2133</v>
      </c>
    </row>
    <row r="169" spans="1:1" x14ac:dyDescent="0.2">
      <c r="A169" s="148" t="s">
        <v>2267</v>
      </c>
    </row>
    <row r="170" spans="1:1" x14ac:dyDescent="0.2">
      <c r="A170" s="148" t="s">
        <v>2268</v>
      </c>
    </row>
    <row r="171" spans="1:1" x14ac:dyDescent="0.2">
      <c r="A171" s="148" t="s">
        <v>2269</v>
      </c>
    </row>
  </sheetData>
  <mergeCells count="141">
    <mergeCell ref="I51:J52"/>
    <mergeCell ref="A1:L1"/>
    <mergeCell ref="B2:E2"/>
    <mergeCell ref="F2:L2"/>
    <mergeCell ref="A3:L3"/>
    <mergeCell ref="A4:L4"/>
    <mergeCell ref="B5:D5"/>
    <mergeCell ref="E5:L5"/>
    <mergeCell ref="A6:A7"/>
    <mergeCell ref="B6:D7"/>
    <mergeCell ref="E6:L6"/>
    <mergeCell ref="F7:H7"/>
    <mergeCell ref="J7:L7"/>
    <mergeCell ref="B12:D12"/>
    <mergeCell ref="E12:L12"/>
    <mergeCell ref="A8:A9"/>
    <mergeCell ref="B8:D9"/>
    <mergeCell ref="E8:L8"/>
    <mergeCell ref="F9:H9"/>
    <mergeCell ref="J9:L9"/>
    <mergeCell ref="A15:L15"/>
    <mergeCell ref="B10:D10"/>
    <mergeCell ref="E10:L10"/>
    <mergeCell ref="B11:D11"/>
    <mergeCell ref="E11:L11"/>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B38:C38"/>
    <mergeCell ref="B39:C39"/>
    <mergeCell ref="A40:L40"/>
    <mergeCell ref="A41:A48"/>
    <mergeCell ref="B41:L41"/>
    <mergeCell ref="B42:C42"/>
    <mergeCell ref="D42:J42"/>
    <mergeCell ref="K42:L42"/>
    <mergeCell ref="B43:C43"/>
    <mergeCell ref="B46:C46"/>
    <mergeCell ref="D46:J46"/>
    <mergeCell ref="K46:L46"/>
    <mergeCell ref="B47:C47"/>
    <mergeCell ref="D47:J47"/>
    <mergeCell ref="K47:L47"/>
    <mergeCell ref="D43:J43"/>
    <mergeCell ref="K43:L43"/>
    <mergeCell ref="B44:C44"/>
    <mergeCell ref="D44:J44"/>
    <mergeCell ref="K44:L44"/>
    <mergeCell ref="B45:C45"/>
    <mergeCell ref="D45:J45"/>
    <mergeCell ref="K45:L45"/>
    <mergeCell ref="B48:C48"/>
    <mergeCell ref="D48:J48"/>
    <mergeCell ref="K48:L48"/>
    <mergeCell ref="A49:L49"/>
    <mergeCell ref="A50:A61"/>
    <mergeCell ref="B50:L50"/>
    <mergeCell ref="B51:D51"/>
    <mergeCell ref="E51:F51"/>
    <mergeCell ref="G51:H51"/>
    <mergeCell ref="B54:D54"/>
    <mergeCell ref="E54:F54"/>
    <mergeCell ref="G54:H54"/>
    <mergeCell ref="K54:L54"/>
    <mergeCell ref="K51:L51"/>
    <mergeCell ref="B52:D52"/>
    <mergeCell ref="B53:D53"/>
    <mergeCell ref="E53:F53"/>
    <mergeCell ref="G53:H53"/>
    <mergeCell ref="K53:L53"/>
    <mergeCell ref="B57:D57"/>
    <mergeCell ref="E57:F57"/>
    <mergeCell ref="G57:H57"/>
    <mergeCell ref="K57:L57"/>
    <mergeCell ref="B58:D58"/>
    <mergeCell ref="E58:F58"/>
    <mergeCell ref="G58:H58"/>
    <mergeCell ref="K58:L58"/>
    <mergeCell ref="B55:D55"/>
    <mergeCell ref="E55:F55"/>
    <mergeCell ref="G55:H55"/>
    <mergeCell ref="K55:L55"/>
    <mergeCell ref="B56:D56"/>
    <mergeCell ref="E56:F56"/>
    <mergeCell ref="G56:H56"/>
    <mergeCell ref="K56:L56"/>
    <mergeCell ref="B61:D61"/>
    <mergeCell ref="E61:F61"/>
    <mergeCell ref="G61:H61"/>
    <mergeCell ref="K61:L61"/>
    <mergeCell ref="A62:L62"/>
    <mergeCell ref="B63:C63"/>
    <mergeCell ref="D63:L63"/>
    <mergeCell ref="B59:D59"/>
    <mergeCell ref="E59:F59"/>
    <mergeCell ref="G59:H59"/>
    <mergeCell ref="K59:L59"/>
    <mergeCell ref="B60:D60"/>
    <mergeCell ref="E60:F60"/>
    <mergeCell ref="G60:H60"/>
    <mergeCell ref="K60:L60"/>
  </mergeCells>
  <conditionalFormatting sqref="F32:G32">
    <cfRule type="containsText" dxfId="24" priority="4" stopIfTrue="1" operator="containsText" text="wybierz">
      <formula>NOT(ISERROR(SEARCH("wybierz",F32)))</formula>
    </cfRule>
  </conditionalFormatting>
  <conditionalFormatting sqref="D21:D23">
    <cfRule type="containsText" dxfId="23" priority="3" stopIfTrue="1" operator="containsText" text="wybierz">
      <formula>NOT(ISERROR(SEARCH("wybierz",D21)))</formula>
    </cfRule>
  </conditionalFormatting>
  <conditionalFormatting sqref="D24">
    <cfRule type="containsText" dxfId="22" priority="2" stopIfTrue="1" operator="containsText" text="wybierz">
      <formula>NOT(ISERROR(SEARCH("wybierz",D24)))</formula>
    </cfRule>
  </conditionalFormatting>
  <conditionalFormatting sqref="D25">
    <cfRule type="containsText" dxfId="21" priority="1" stopIfTrue="1" operator="containsText" text="wybierz">
      <formula>NOT(ISERROR(SEARCH("wybierz",D25)))</formula>
    </cfRule>
  </conditionalFormatting>
  <dataValidations count="7">
    <dataValidation type="list" allowBlank="1" showInputMessage="1" showErrorMessage="1" sqref="D17:L17">
      <formula1>$A$111:$A$114</formula1>
    </dataValidation>
    <dataValidation type="list" allowBlank="1" showInputMessage="1" showErrorMessage="1" prompt="wybierz Program z listy" sqref="E10:L10">
      <formula1>$A$91:$A$108</formula1>
    </dataValidation>
    <dataValidation type="list" allowBlank="1" showInputMessage="1" showErrorMessage="1" prompt="wybierz PI z listy" sqref="D22:L22">
      <formula1>$A$166:$A$171</formula1>
    </dataValidation>
    <dataValidation allowBlank="1" showInputMessage="1" showErrorMessage="1" prompt="zgodnie z właściwym PO" sqref="E11:L13"/>
    <dataValidation type="list" allowBlank="1" showInputMessage="1" showErrorMessage="1" prompt="wybierz narzędzie PP" sqref="D18:L18">
      <formula1>$A$117:$A$153</formula1>
    </dataValidation>
    <dataValidation type="list" allowBlank="1" showInputMessage="1" showErrorMessage="1" prompt="wybierz fundusz" sqref="D20:L20">
      <formula1>$A$156:$A$157</formula1>
    </dataValidation>
    <dataValidation type="list" allowBlank="1" showInputMessage="1" showErrorMessage="1" prompt="wybierz Cel Tematyczny" sqref="D21:L21">
      <formula1>$A$160:$A$163</formula1>
    </dataValidation>
  </dataValidations>
  <pageMargins left="0.25" right="0.25" top="0.75" bottom="0.75" header="0.3" footer="0.3"/>
  <pageSetup paperSize="9" scale="77" fitToHeight="0" orientation="landscape" horizontalDpi="4294967294" r:id="rId1"/>
  <headerFooter>
    <oddHeader>&amp;CZałącznik 1</oddHead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N166"/>
  <sheetViews>
    <sheetView view="pageBreakPreview" topLeftCell="A34" zoomScaleSheetLayoutView="100" workbookViewId="0">
      <selection activeCell="D18" sqref="D18:L18"/>
    </sheetView>
  </sheetViews>
  <sheetFormatPr defaultColWidth="8.85546875" defaultRowHeight="12.75" outlineLevelRow="1" x14ac:dyDescent="0.2"/>
  <cols>
    <col min="1" max="1" width="5.140625" style="127" customWidth="1"/>
    <col min="2" max="2" width="8.85546875" style="127"/>
    <col min="3" max="3" width="13.28515625" style="127" customWidth="1"/>
    <col min="4" max="4" width="8.7109375" style="127" customWidth="1"/>
    <col min="5" max="5" width="15.5703125" style="127" customWidth="1"/>
    <col min="6" max="6" width="11.28515625" style="127" customWidth="1"/>
    <col min="7" max="10" width="9.7109375" style="127" customWidth="1"/>
    <col min="11" max="11" width="8.85546875" style="127" customWidth="1"/>
    <col min="12" max="12" width="11.28515625" style="127" customWidth="1"/>
    <col min="13" max="13" width="11.28515625" style="127" bestFit="1" customWidth="1"/>
    <col min="14" max="16384" width="8.85546875" style="127"/>
  </cols>
  <sheetData>
    <row r="1" spans="1:12" ht="41.25" customHeight="1" x14ac:dyDescent="0.2">
      <c r="A1" s="499" t="s">
        <v>2100</v>
      </c>
      <c r="B1" s="500"/>
      <c r="C1" s="500"/>
      <c r="D1" s="500"/>
      <c r="E1" s="500"/>
      <c r="F1" s="500"/>
      <c r="G1" s="500"/>
      <c r="H1" s="500"/>
      <c r="I1" s="500"/>
      <c r="J1" s="500"/>
      <c r="K1" s="500"/>
      <c r="L1" s="501"/>
    </row>
    <row r="2" spans="1:12" ht="30" customHeight="1" thickBot="1" x14ac:dyDescent="0.25">
      <c r="A2" s="128">
        <v>1</v>
      </c>
      <c r="B2" s="502" t="s">
        <v>2102</v>
      </c>
      <c r="C2" s="502"/>
      <c r="D2" s="502"/>
      <c r="E2" s="503"/>
      <c r="F2" s="504" t="s">
        <v>2365</v>
      </c>
      <c r="G2" s="504"/>
      <c r="H2" s="504"/>
      <c r="I2" s="504"/>
      <c r="J2" s="504"/>
      <c r="K2" s="504"/>
      <c r="L2" s="505"/>
    </row>
    <row r="3" spans="1:12" ht="15" customHeight="1" thickBot="1" x14ac:dyDescent="0.25">
      <c r="A3" s="506"/>
      <c r="B3" s="507"/>
      <c r="C3" s="507"/>
      <c r="D3" s="507"/>
      <c r="E3" s="507"/>
      <c r="F3" s="507"/>
      <c r="G3" s="507"/>
      <c r="H3" s="507"/>
      <c r="I3" s="507"/>
      <c r="J3" s="507"/>
      <c r="K3" s="507"/>
      <c r="L3" s="508"/>
    </row>
    <row r="4" spans="1:12" ht="30" customHeight="1" x14ac:dyDescent="0.25">
      <c r="A4" s="482" t="s">
        <v>0</v>
      </c>
      <c r="B4" s="483"/>
      <c r="C4" s="483"/>
      <c r="D4" s="483"/>
      <c r="E4" s="483"/>
      <c r="F4" s="483"/>
      <c r="G4" s="483"/>
      <c r="H4" s="483"/>
      <c r="I4" s="483"/>
      <c r="J4" s="483"/>
      <c r="K4" s="509"/>
      <c r="L4" s="510"/>
    </row>
    <row r="5" spans="1:12" ht="30" customHeight="1" x14ac:dyDescent="0.2">
      <c r="A5" s="129">
        <v>2</v>
      </c>
      <c r="B5" s="490" t="s">
        <v>2105</v>
      </c>
      <c r="C5" s="490"/>
      <c r="D5" s="490"/>
      <c r="E5" s="550" t="s">
        <v>2293</v>
      </c>
      <c r="F5" s="511"/>
      <c r="G5" s="511"/>
      <c r="H5" s="511"/>
      <c r="I5" s="511"/>
      <c r="J5" s="511"/>
      <c r="K5" s="511"/>
      <c r="L5" s="512"/>
    </row>
    <row r="6" spans="1:12" ht="30" customHeight="1" x14ac:dyDescent="0.2">
      <c r="A6" s="513">
        <v>3</v>
      </c>
      <c r="B6" s="490" t="s">
        <v>2108</v>
      </c>
      <c r="C6" s="490"/>
      <c r="D6" s="490"/>
      <c r="E6" s="511" t="s">
        <v>2294</v>
      </c>
      <c r="F6" s="511"/>
      <c r="G6" s="511"/>
      <c r="H6" s="511"/>
      <c r="I6" s="511"/>
      <c r="J6" s="511"/>
      <c r="K6" s="511"/>
      <c r="L6" s="512"/>
    </row>
    <row r="7" spans="1:12" ht="30" customHeight="1" x14ac:dyDescent="0.2">
      <c r="A7" s="513"/>
      <c r="B7" s="490"/>
      <c r="C7" s="490"/>
      <c r="D7" s="490"/>
      <c r="E7" s="130" t="s">
        <v>2111</v>
      </c>
      <c r="F7" s="514" t="s">
        <v>2295</v>
      </c>
      <c r="G7" s="514"/>
      <c r="H7" s="514"/>
      <c r="I7" s="130" t="s">
        <v>2113</v>
      </c>
      <c r="J7" s="515" t="s">
        <v>2296</v>
      </c>
      <c r="K7" s="516"/>
      <c r="L7" s="517"/>
    </row>
    <row r="8" spans="1:12" ht="30" customHeight="1" x14ac:dyDescent="0.2">
      <c r="A8" s="513">
        <v>4</v>
      </c>
      <c r="B8" s="490" t="s">
        <v>2115</v>
      </c>
      <c r="C8" s="490"/>
      <c r="D8" s="490"/>
      <c r="E8" s="511" t="s">
        <v>2116</v>
      </c>
      <c r="F8" s="511"/>
      <c r="G8" s="511"/>
      <c r="H8" s="511"/>
      <c r="I8" s="511"/>
      <c r="J8" s="511"/>
      <c r="K8" s="511"/>
      <c r="L8" s="512"/>
    </row>
    <row r="9" spans="1:12" ht="30" customHeight="1" x14ac:dyDescent="0.2">
      <c r="A9" s="513"/>
      <c r="B9" s="490"/>
      <c r="C9" s="490"/>
      <c r="D9" s="490"/>
      <c r="E9" s="130" t="s">
        <v>2111</v>
      </c>
      <c r="F9" s="514" t="s">
        <v>2117</v>
      </c>
      <c r="G9" s="514"/>
      <c r="H9" s="514"/>
      <c r="I9" s="130" t="s">
        <v>2113</v>
      </c>
      <c r="J9" s="515" t="s">
        <v>2117</v>
      </c>
      <c r="K9" s="516"/>
      <c r="L9" s="517"/>
    </row>
    <row r="10" spans="1:12" ht="30" customHeight="1" x14ac:dyDescent="0.2">
      <c r="A10" s="129">
        <v>5</v>
      </c>
      <c r="B10" s="490" t="s">
        <v>11</v>
      </c>
      <c r="C10" s="490"/>
      <c r="D10" s="490"/>
      <c r="E10" s="520" t="s">
        <v>14</v>
      </c>
      <c r="F10" s="520"/>
      <c r="G10" s="520"/>
      <c r="H10" s="520"/>
      <c r="I10" s="520"/>
      <c r="J10" s="520"/>
      <c r="K10" s="521"/>
      <c r="L10" s="522"/>
    </row>
    <row r="11" spans="1:12" ht="33" customHeight="1" x14ac:dyDescent="0.2">
      <c r="A11" s="129">
        <v>6</v>
      </c>
      <c r="B11" s="490" t="s">
        <v>2118</v>
      </c>
      <c r="C11" s="490"/>
      <c r="D11" s="490"/>
      <c r="E11" s="480" t="s">
        <v>2119</v>
      </c>
      <c r="F11" s="480"/>
      <c r="G11" s="480"/>
      <c r="H11" s="480"/>
      <c r="I11" s="480"/>
      <c r="J11" s="480"/>
      <c r="K11" s="480"/>
      <c r="L11" s="481"/>
    </row>
    <row r="12" spans="1:12" ht="30" customHeight="1" x14ac:dyDescent="0.2">
      <c r="A12" s="129">
        <v>7</v>
      </c>
      <c r="B12" s="490" t="s">
        <v>2120</v>
      </c>
      <c r="C12" s="490"/>
      <c r="D12" s="490"/>
      <c r="E12" s="551" t="s">
        <v>2297</v>
      </c>
      <c r="F12" s="551"/>
      <c r="G12" s="551"/>
      <c r="H12" s="551"/>
      <c r="I12" s="551"/>
      <c r="J12" s="551"/>
      <c r="K12" s="551"/>
      <c r="L12" s="552"/>
    </row>
    <row r="13" spans="1:12" ht="30" customHeight="1" x14ac:dyDescent="0.2">
      <c r="A13" s="129">
        <v>8</v>
      </c>
      <c r="B13" s="490" t="s">
        <v>2122</v>
      </c>
      <c r="C13" s="490"/>
      <c r="D13" s="490"/>
      <c r="E13" s="491" t="s">
        <v>2117</v>
      </c>
      <c r="F13" s="491"/>
      <c r="G13" s="491"/>
      <c r="H13" s="491"/>
      <c r="I13" s="491"/>
      <c r="J13" s="491"/>
      <c r="K13" s="491"/>
      <c r="L13" s="492"/>
    </row>
    <row r="14" spans="1:12" ht="75" customHeight="1" thickBot="1" x14ac:dyDescent="0.25">
      <c r="A14" s="129">
        <v>9</v>
      </c>
      <c r="B14" s="490" t="s">
        <v>2</v>
      </c>
      <c r="C14" s="490"/>
      <c r="D14" s="490"/>
      <c r="E14" s="493" t="s">
        <v>2364</v>
      </c>
      <c r="F14" s="493"/>
      <c r="G14" s="493"/>
      <c r="H14" s="493"/>
      <c r="I14" s="493"/>
      <c r="J14" s="493"/>
      <c r="K14" s="493"/>
      <c r="L14" s="494"/>
    </row>
    <row r="15" spans="1:12" ht="15" customHeight="1" thickBot="1" x14ac:dyDescent="0.25">
      <c r="A15" s="506"/>
      <c r="B15" s="507"/>
      <c r="C15" s="507"/>
      <c r="D15" s="507"/>
      <c r="E15" s="507"/>
      <c r="F15" s="507"/>
      <c r="G15" s="507"/>
      <c r="H15" s="507"/>
      <c r="I15" s="507"/>
      <c r="J15" s="507"/>
      <c r="K15" s="507"/>
      <c r="L15" s="508"/>
    </row>
    <row r="16" spans="1:12" ht="30" customHeight="1" x14ac:dyDescent="0.2">
      <c r="A16" s="482" t="s">
        <v>2123</v>
      </c>
      <c r="B16" s="483"/>
      <c r="C16" s="483"/>
      <c r="D16" s="483"/>
      <c r="E16" s="483"/>
      <c r="F16" s="483"/>
      <c r="G16" s="483"/>
      <c r="H16" s="483"/>
      <c r="I16" s="483"/>
      <c r="J16" s="483"/>
      <c r="K16" s="483"/>
      <c r="L16" s="484"/>
    </row>
    <row r="17" spans="1:14" ht="41.25" customHeight="1" x14ac:dyDescent="0.2">
      <c r="A17" s="129">
        <v>10</v>
      </c>
      <c r="B17" s="465" t="s">
        <v>2124</v>
      </c>
      <c r="C17" s="465"/>
      <c r="D17" s="485" t="s">
        <v>2222</v>
      </c>
      <c r="E17" s="485"/>
      <c r="F17" s="485"/>
      <c r="G17" s="485"/>
      <c r="H17" s="485"/>
      <c r="I17" s="485"/>
      <c r="J17" s="485"/>
      <c r="K17" s="485"/>
      <c r="L17" s="486"/>
    </row>
    <row r="18" spans="1:14" ht="40.5" customHeight="1" thickBot="1" x14ac:dyDescent="0.25">
      <c r="A18" s="131">
        <v>11</v>
      </c>
      <c r="B18" s="487" t="s">
        <v>2126</v>
      </c>
      <c r="C18" s="487"/>
      <c r="D18" s="468" t="s">
        <v>2238</v>
      </c>
      <c r="E18" s="468"/>
      <c r="F18" s="468"/>
      <c r="G18" s="468"/>
      <c r="H18" s="468"/>
      <c r="I18" s="468"/>
      <c r="J18" s="468"/>
      <c r="K18" s="468"/>
      <c r="L18" s="469"/>
    </row>
    <row r="19" spans="1:14" ht="15" customHeight="1" thickBot="1" x14ac:dyDescent="0.25">
      <c r="A19" s="424"/>
      <c r="B19" s="424"/>
      <c r="C19" s="424"/>
      <c r="D19" s="424"/>
      <c r="E19" s="424"/>
      <c r="F19" s="424"/>
      <c r="G19" s="424"/>
      <c r="H19" s="424"/>
      <c r="I19" s="424"/>
      <c r="J19" s="424"/>
      <c r="K19" s="424"/>
      <c r="L19" s="424"/>
    </row>
    <row r="20" spans="1:14" ht="30" customHeight="1" x14ac:dyDescent="0.2">
      <c r="A20" s="132">
        <v>12</v>
      </c>
      <c r="B20" s="477" t="s">
        <v>2128</v>
      </c>
      <c r="C20" s="477"/>
      <c r="D20" s="478" t="s">
        <v>2129</v>
      </c>
      <c r="E20" s="478"/>
      <c r="F20" s="478"/>
      <c r="G20" s="478"/>
      <c r="H20" s="478"/>
      <c r="I20" s="478"/>
      <c r="J20" s="478"/>
      <c r="K20" s="478"/>
      <c r="L20" s="479"/>
    </row>
    <row r="21" spans="1:14" ht="30" customHeight="1" x14ac:dyDescent="0.2">
      <c r="A21" s="133">
        <v>13</v>
      </c>
      <c r="B21" s="465" t="s">
        <v>2130</v>
      </c>
      <c r="C21" s="465"/>
      <c r="D21" s="473" t="s">
        <v>2131</v>
      </c>
      <c r="E21" s="473"/>
      <c r="F21" s="473"/>
      <c r="G21" s="473"/>
      <c r="H21" s="473"/>
      <c r="I21" s="473"/>
      <c r="J21" s="473"/>
      <c r="K21" s="473"/>
      <c r="L21" s="474"/>
    </row>
    <row r="22" spans="1:14" ht="63" customHeight="1" x14ac:dyDescent="0.2">
      <c r="A22" s="133">
        <v>14</v>
      </c>
      <c r="B22" s="465" t="s">
        <v>2132</v>
      </c>
      <c r="C22" s="465"/>
      <c r="D22" s="473" t="s">
        <v>2133</v>
      </c>
      <c r="E22" s="473"/>
      <c r="F22" s="473"/>
      <c r="G22" s="473"/>
      <c r="H22" s="473"/>
      <c r="I22" s="473"/>
      <c r="J22" s="473"/>
      <c r="K22" s="473"/>
      <c r="L22" s="474"/>
    </row>
    <row r="23" spans="1:14" ht="61.5" customHeight="1" x14ac:dyDescent="0.2">
      <c r="A23" s="133">
        <v>15</v>
      </c>
      <c r="B23" s="465" t="s">
        <v>2134</v>
      </c>
      <c r="C23" s="465"/>
      <c r="D23" s="473" t="s">
        <v>2298</v>
      </c>
      <c r="E23" s="473"/>
      <c r="F23" s="473"/>
      <c r="G23" s="473"/>
      <c r="H23" s="473"/>
      <c r="I23" s="473"/>
      <c r="J23" s="473"/>
      <c r="K23" s="473"/>
      <c r="L23" s="474"/>
    </row>
    <row r="24" spans="1:14" ht="315" customHeight="1" x14ac:dyDescent="0.2">
      <c r="A24" s="133">
        <v>16</v>
      </c>
      <c r="B24" s="465" t="s">
        <v>2136</v>
      </c>
      <c r="C24" s="465"/>
      <c r="D24" s="473" t="s">
        <v>2299</v>
      </c>
      <c r="E24" s="473"/>
      <c r="F24" s="473"/>
      <c r="G24" s="473"/>
      <c r="H24" s="473"/>
      <c r="I24" s="473"/>
      <c r="J24" s="473"/>
      <c r="K24" s="473"/>
      <c r="L24" s="474"/>
    </row>
    <row r="25" spans="1:14" ht="409.5" customHeight="1" x14ac:dyDescent="0.2">
      <c r="A25" s="133">
        <v>17</v>
      </c>
      <c r="B25" s="475" t="s">
        <v>2139</v>
      </c>
      <c r="C25" s="476"/>
      <c r="D25" s="548" t="s">
        <v>2300</v>
      </c>
      <c r="E25" s="548"/>
      <c r="F25" s="548"/>
      <c r="G25" s="548"/>
      <c r="H25" s="548"/>
      <c r="I25" s="548"/>
      <c r="J25" s="548"/>
      <c r="K25" s="548"/>
      <c r="L25" s="549"/>
      <c r="N25" s="127" t="s">
        <v>2104</v>
      </c>
    </row>
    <row r="26" spans="1:14" ht="363" customHeight="1" thickBot="1" x14ac:dyDescent="0.25">
      <c r="A26" s="131">
        <v>18</v>
      </c>
      <c r="B26" s="439" t="s">
        <v>2141</v>
      </c>
      <c r="C26" s="439"/>
      <c r="D26" s="468" t="s">
        <v>2301</v>
      </c>
      <c r="E26" s="468"/>
      <c r="F26" s="468"/>
      <c r="G26" s="468"/>
      <c r="H26" s="468"/>
      <c r="I26" s="468"/>
      <c r="J26" s="468"/>
      <c r="K26" s="468"/>
      <c r="L26" s="469"/>
    </row>
    <row r="27" spans="1:14" ht="15.75" customHeight="1" thickBot="1" x14ac:dyDescent="0.25">
      <c r="A27" s="424"/>
      <c r="B27" s="424"/>
      <c r="C27" s="424"/>
      <c r="D27" s="424"/>
      <c r="E27" s="424"/>
      <c r="F27" s="424"/>
      <c r="G27" s="424"/>
      <c r="H27" s="424"/>
      <c r="I27" s="424"/>
      <c r="J27" s="424"/>
      <c r="K27" s="424"/>
      <c r="L27" s="424"/>
    </row>
    <row r="28" spans="1:14" ht="44.25" customHeight="1" x14ac:dyDescent="0.2">
      <c r="A28" s="132">
        <v>19</v>
      </c>
      <c r="B28" s="470" t="s">
        <v>2143</v>
      </c>
      <c r="C28" s="470"/>
      <c r="D28" s="471" t="s">
        <v>2302</v>
      </c>
      <c r="E28" s="471"/>
      <c r="F28" s="471"/>
      <c r="G28" s="471"/>
      <c r="H28" s="471"/>
      <c r="I28" s="471"/>
      <c r="J28" s="471"/>
      <c r="K28" s="471"/>
      <c r="L28" s="472"/>
    </row>
    <row r="29" spans="1:14" ht="147.75" customHeight="1" x14ac:dyDescent="0.2">
      <c r="A29" s="133">
        <v>20</v>
      </c>
      <c r="B29" s="438" t="s">
        <v>2145</v>
      </c>
      <c r="C29" s="438"/>
      <c r="D29" s="546" t="s">
        <v>2421</v>
      </c>
      <c r="E29" s="546"/>
      <c r="F29" s="546"/>
      <c r="G29" s="546"/>
      <c r="H29" s="546"/>
      <c r="I29" s="546"/>
      <c r="J29" s="546"/>
      <c r="K29" s="546"/>
      <c r="L29" s="547"/>
    </row>
    <row r="30" spans="1:14" ht="318" customHeight="1" thickBot="1" x14ac:dyDescent="0.25">
      <c r="A30" s="133">
        <v>21</v>
      </c>
      <c r="B30" s="465" t="s">
        <v>2148</v>
      </c>
      <c r="C30" s="465"/>
      <c r="D30" s="544" t="s">
        <v>2422</v>
      </c>
      <c r="E30" s="544"/>
      <c r="F30" s="544"/>
      <c r="G30" s="544"/>
      <c r="H30" s="544"/>
      <c r="I30" s="544"/>
      <c r="J30" s="544"/>
      <c r="K30" s="544"/>
      <c r="L30" s="545"/>
    </row>
    <row r="31" spans="1:14" ht="13.5" thickBot="1" x14ac:dyDescent="0.25">
      <c r="A31" s="424"/>
      <c r="B31" s="424"/>
      <c r="C31" s="424"/>
      <c r="D31" s="424"/>
      <c r="E31" s="424"/>
      <c r="F31" s="424"/>
      <c r="G31" s="424"/>
      <c r="H31" s="424"/>
      <c r="I31" s="424"/>
      <c r="J31" s="424"/>
      <c r="K31" s="424"/>
      <c r="L31" s="424"/>
    </row>
    <row r="32" spans="1:14" ht="60" customHeight="1" x14ac:dyDescent="0.2">
      <c r="A32" s="134">
        <v>22</v>
      </c>
      <c r="B32" s="457" t="s">
        <v>2150</v>
      </c>
      <c r="C32" s="457"/>
      <c r="D32" s="458" t="s">
        <v>2151</v>
      </c>
      <c r="E32" s="458"/>
      <c r="F32" s="531" t="s">
        <v>2303</v>
      </c>
      <c r="G32" s="459"/>
      <c r="H32" s="460" t="s">
        <v>2153</v>
      </c>
      <c r="I32" s="461"/>
      <c r="J32" s="462" t="s">
        <v>2304</v>
      </c>
      <c r="K32" s="463"/>
      <c r="L32" s="464"/>
    </row>
    <row r="33" spans="1:13" ht="60" customHeight="1" thickBot="1" x14ac:dyDescent="0.25">
      <c r="A33" s="131">
        <v>23</v>
      </c>
      <c r="B33" s="452" t="s">
        <v>2156</v>
      </c>
      <c r="C33" s="453"/>
      <c r="D33" s="542" t="s">
        <v>1761</v>
      </c>
      <c r="E33" s="542"/>
      <c r="F33" s="542"/>
      <c r="G33" s="542"/>
      <c r="H33" s="542"/>
      <c r="I33" s="542"/>
      <c r="J33" s="542"/>
      <c r="K33" s="542"/>
      <c r="L33" s="543"/>
    </row>
    <row r="34" spans="1:13" ht="15" customHeight="1" thickBot="1" x14ac:dyDescent="0.25">
      <c r="A34" s="424"/>
      <c r="B34" s="424"/>
      <c r="C34" s="424"/>
      <c r="D34" s="424"/>
      <c r="E34" s="424"/>
      <c r="F34" s="424"/>
      <c r="G34" s="424"/>
      <c r="H34" s="424"/>
      <c r="I34" s="424"/>
      <c r="J34" s="424"/>
      <c r="K34" s="424"/>
      <c r="L34" s="424"/>
    </row>
    <row r="35" spans="1:13" ht="30" customHeight="1" x14ac:dyDescent="0.2">
      <c r="A35" s="456" t="s">
        <v>2158</v>
      </c>
      <c r="B35" s="442"/>
      <c r="C35" s="442"/>
      <c r="D35" s="135" t="s">
        <v>2159</v>
      </c>
      <c r="E35" s="135">
        <v>2017</v>
      </c>
      <c r="F35" s="135">
        <v>2018</v>
      </c>
      <c r="G35" s="135">
        <v>2019</v>
      </c>
      <c r="H35" s="135">
        <v>2020</v>
      </c>
      <c r="I35" s="135">
        <v>2021</v>
      </c>
      <c r="J35" s="135">
        <v>2022</v>
      </c>
      <c r="K35" s="135">
        <v>2023</v>
      </c>
      <c r="L35" s="136" t="s">
        <v>2160</v>
      </c>
    </row>
    <row r="36" spans="1:13" ht="45" customHeight="1" x14ac:dyDescent="0.2">
      <c r="A36" s="133">
        <v>24</v>
      </c>
      <c r="B36" s="438" t="s">
        <v>2161</v>
      </c>
      <c r="C36" s="438"/>
      <c r="D36" s="165">
        <v>0</v>
      </c>
      <c r="E36" s="165">
        <v>2394500</v>
      </c>
      <c r="F36" s="165">
        <v>1150000</v>
      </c>
      <c r="G36" s="165">
        <v>0</v>
      </c>
      <c r="H36" s="165">
        <v>0</v>
      </c>
      <c r="I36" s="165">
        <v>0</v>
      </c>
      <c r="J36" s="165">
        <v>0</v>
      </c>
      <c r="K36" s="165">
        <v>0</v>
      </c>
      <c r="L36" s="230">
        <f>SUM(D36:K36)</f>
        <v>3544500</v>
      </c>
    </row>
    <row r="37" spans="1:13" ht="45" customHeight="1" x14ac:dyDescent="0.2">
      <c r="A37" s="133">
        <v>25</v>
      </c>
      <c r="B37" s="438" t="s">
        <v>2163</v>
      </c>
      <c r="C37" s="438"/>
      <c r="D37" s="165">
        <v>0</v>
      </c>
      <c r="E37" s="165">
        <v>0</v>
      </c>
      <c r="F37" s="165">
        <v>1150000</v>
      </c>
      <c r="G37" s="165">
        <v>0</v>
      </c>
      <c r="H37" s="165">
        <v>0</v>
      </c>
      <c r="I37" s="165">
        <v>0</v>
      </c>
      <c r="J37" s="165">
        <v>0</v>
      </c>
      <c r="K37" s="165">
        <v>0</v>
      </c>
      <c r="L37" s="230">
        <f t="shared" ref="L37:L38" si="0">SUM(D37:K37)</f>
        <v>1150000</v>
      </c>
    </row>
    <row r="38" spans="1:13" ht="45" customHeight="1" x14ac:dyDescent="0.2">
      <c r="A38" s="133">
        <v>26</v>
      </c>
      <c r="B38" s="438" t="s">
        <v>2165</v>
      </c>
      <c r="C38" s="438"/>
      <c r="D38" s="165">
        <v>0</v>
      </c>
      <c r="E38" s="165">
        <v>0</v>
      </c>
      <c r="F38" s="165">
        <v>977500</v>
      </c>
      <c r="G38" s="165">
        <v>0</v>
      </c>
      <c r="H38" s="165">
        <v>0</v>
      </c>
      <c r="I38" s="165">
        <v>0</v>
      </c>
      <c r="J38" s="165">
        <v>0</v>
      </c>
      <c r="K38" s="165">
        <v>0</v>
      </c>
      <c r="L38" s="230">
        <f t="shared" si="0"/>
        <v>977500</v>
      </c>
    </row>
    <row r="39" spans="1:13" ht="45" customHeight="1" thickBot="1" x14ac:dyDescent="0.25">
      <c r="A39" s="131">
        <v>27</v>
      </c>
      <c r="B39" s="439" t="s">
        <v>2167</v>
      </c>
      <c r="C39" s="439"/>
      <c r="D39" s="185">
        <v>0</v>
      </c>
      <c r="E39" s="185">
        <v>0</v>
      </c>
      <c r="F39" s="185">
        <v>85</v>
      </c>
      <c r="G39" s="185">
        <v>0</v>
      </c>
      <c r="H39" s="185">
        <v>0</v>
      </c>
      <c r="I39" s="185">
        <v>0</v>
      </c>
      <c r="J39" s="185">
        <v>0</v>
      </c>
      <c r="K39" s="185">
        <v>0</v>
      </c>
      <c r="L39" s="229">
        <v>85</v>
      </c>
    </row>
    <row r="40" spans="1:13" ht="13.5" thickBot="1" x14ac:dyDescent="0.25">
      <c r="A40" s="440"/>
      <c r="B40" s="440"/>
      <c r="C40" s="440"/>
      <c r="D40" s="440"/>
      <c r="E40" s="440"/>
      <c r="F40" s="440"/>
      <c r="G40" s="440"/>
      <c r="H40" s="440"/>
      <c r="I40" s="440"/>
      <c r="J40" s="440"/>
      <c r="K40" s="440"/>
      <c r="L40" s="440"/>
    </row>
    <row r="41" spans="1:13" ht="30" customHeight="1" x14ac:dyDescent="0.2">
      <c r="A41" s="425">
        <v>28</v>
      </c>
      <c r="B41" s="442" t="s">
        <v>2168</v>
      </c>
      <c r="C41" s="442"/>
      <c r="D41" s="442"/>
      <c r="E41" s="442"/>
      <c r="F41" s="442"/>
      <c r="G41" s="442"/>
      <c r="H41" s="442"/>
      <c r="I41" s="442"/>
      <c r="J41" s="442"/>
      <c r="K41" s="442"/>
      <c r="L41" s="443"/>
    </row>
    <row r="42" spans="1:13" ht="66" customHeight="1" x14ac:dyDescent="0.2">
      <c r="A42" s="426"/>
      <c r="B42" s="444" t="s">
        <v>2169</v>
      </c>
      <c r="C42" s="444"/>
      <c r="D42" s="445" t="s">
        <v>2170</v>
      </c>
      <c r="E42" s="446"/>
      <c r="F42" s="446"/>
      <c r="G42" s="446"/>
      <c r="H42" s="446"/>
      <c r="I42" s="446"/>
      <c r="J42" s="447"/>
      <c r="K42" s="445" t="s">
        <v>2171</v>
      </c>
      <c r="L42" s="448"/>
    </row>
    <row r="43" spans="1:13" ht="81.75" customHeight="1" x14ac:dyDescent="0.2">
      <c r="A43" s="426"/>
      <c r="B43" s="520" t="s">
        <v>2305</v>
      </c>
      <c r="C43" s="520"/>
      <c r="D43" s="416" t="s">
        <v>2306</v>
      </c>
      <c r="E43" s="417"/>
      <c r="F43" s="417"/>
      <c r="G43" s="417"/>
      <c r="H43" s="417"/>
      <c r="I43" s="417"/>
      <c r="J43" s="418"/>
      <c r="K43" s="419">
        <v>1150000</v>
      </c>
      <c r="L43" s="420"/>
    </row>
    <row r="44" spans="1:13" ht="134.25" customHeight="1" x14ac:dyDescent="0.2">
      <c r="A44" s="426"/>
      <c r="B44" s="520" t="s">
        <v>2307</v>
      </c>
      <c r="C44" s="520"/>
      <c r="D44" s="416" t="s">
        <v>2308</v>
      </c>
      <c r="E44" s="540"/>
      <c r="F44" s="540"/>
      <c r="G44" s="540"/>
      <c r="H44" s="540"/>
      <c r="I44" s="540"/>
      <c r="J44" s="541"/>
      <c r="K44" s="419">
        <v>1562500</v>
      </c>
      <c r="L44" s="420"/>
    </row>
    <row r="45" spans="1:13" ht="87" customHeight="1" thickBot="1" x14ac:dyDescent="0.25">
      <c r="A45" s="426"/>
      <c r="B45" s="520" t="s">
        <v>2309</v>
      </c>
      <c r="C45" s="520"/>
      <c r="D45" s="416" t="s">
        <v>2310</v>
      </c>
      <c r="E45" s="417"/>
      <c r="F45" s="417"/>
      <c r="G45" s="417"/>
      <c r="H45" s="417"/>
      <c r="I45" s="417"/>
      <c r="J45" s="418"/>
      <c r="K45" s="419">
        <v>832000</v>
      </c>
      <c r="L45" s="420"/>
      <c r="M45" s="151"/>
    </row>
    <row r="46" spans="1:13" ht="15" customHeight="1" thickBot="1" x14ac:dyDescent="0.25">
      <c r="A46" s="424"/>
      <c r="B46" s="424"/>
      <c r="C46" s="424"/>
      <c r="D46" s="424"/>
      <c r="E46" s="424"/>
      <c r="F46" s="424"/>
      <c r="G46" s="424"/>
      <c r="H46" s="424"/>
      <c r="I46" s="424"/>
      <c r="J46" s="424"/>
      <c r="K46" s="424"/>
      <c r="L46" s="424"/>
      <c r="M46" s="151"/>
    </row>
    <row r="47" spans="1:13" ht="30" customHeight="1" x14ac:dyDescent="0.2">
      <c r="A47" s="425">
        <v>29</v>
      </c>
      <c r="B47" s="427" t="s">
        <v>2180</v>
      </c>
      <c r="C47" s="427"/>
      <c r="D47" s="427"/>
      <c r="E47" s="427"/>
      <c r="F47" s="427"/>
      <c r="G47" s="427"/>
      <c r="H47" s="427"/>
      <c r="I47" s="427"/>
      <c r="J47" s="427"/>
      <c r="K47" s="427"/>
      <c r="L47" s="428"/>
    </row>
    <row r="48" spans="1:13" ht="42.75" customHeight="1" x14ac:dyDescent="0.2">
      <c r="A48" s="426"/>
      <c r="B48" s="429" t="s">
        <v>2182</v>
      </c>
      <c r="C48" s="430"/>
      <c r="D48" s="431"/>
      <c r="E48" s="429" t="s">
        <v>2183</v>
      </c>
      <c r="F48" s="431"/>
      <c r="G48" s="429" t="s">
        <v>2184</v>
      </c>
      <c r="H48" s="431"/>
      <c r="I48" s="495" t="s">
        <v>2185</v>
      </c>
      <c r="J48" s="496"/>
      <c r="K48" s="432" t="s">
        <v>2186</v>
      </c>
      <c r="L48" s="433"/>
    </row>
    <row r="49" spans="1:12" ht="42.75" customHeight="1" outlineLevel="1" x14ac:dyDescent="0.2">
      <c r="A49" s="426"/>
      <c r="B49" s="434"/>
      <c r="C49" s="435"/>
      <c r="D49" s="436"/>
      <c r="E49" s="141"/>
      <c r="F49" s="142"/>
      <c r="G49" s="141"/>
      <c r="H49" s="142"/>
      <c r="I49" s="497"/>
      <c r="J49" s="498"/>
      <c r="K49" s="141"/>
      <c r="L49" s="143"/>
    </row>
    <row r="50" spans="1:12" ht="31.5" customHeight="1" x14ac:dyDescent="0.2">
      <c r="A50" s="426"/>
      <c r="B50" s="400" t="s">
        <v>2187</v>
      </c>
      <c r="C50" s="401"/>
      <c r="D50" s="402"/>
      <c r="E50" s="403" t="s">
        <v>2188</v>
      </c>
      <c r="F50" s="404"/>
      <c r="G50" s="403" t="s">
        <v>2189</v>
      </c>
      <c r="H50" s="404"/>
      <c r="I50" s="203"/>
      <c r="J50" s="208">
        <v>128505</v>
      </c>
      <c r="K50" s="538">
        <v>598470</v>
      </c>
      <c r="L50" s="539"/>
    </row>
    <row r="51" spans="1:12" ht="41.25" customHeight="1" x14ac:dyDescent="0.2">
      <c r="A51" s="426"/>
      <c r="B51" s="400" t="s">
        <v>2191</v>
      </c>
      <c r="C51" s="401"/>
      <c r="D51" s="402"/>
      <c r="E51" s="403" t="s">
        <v>2192</v>
      </c>
      <c r="F51" s="404"/>
      <c r="G51" s="403" t="s">
        <v>2193</v>
      </c>
      <c r="H51" s="404"/>
      <c r="I51" s="204"/>
      <c r="J51" s="209">
        <v>1</v>
      </c>
      <c r="K51" s="538">
        <v>31</v>
      </c>
      <c r="L51" s="539"/>
    </row>
    <row r="52" spans="1:12" ht="51.75" customHeight="1" x14ac:dyDescent="0.2">
      <c r="A52" s="426"/>
      <c r="B52" s="400" t="s">
        <v>2311</v>
      </c>
      <c r="C52" s="401"/>
      <c r="D52" s="402"/>
      <c r="E52" s="403" t="s">
        <v>2192</v>
      </c>
      <c r="F52" s="404"/>
      <c r="G52" s="403" t="s">
        <v>2193</v>
      </c>
      <c r="H52" s="404"/>
      <c r="I52" s="204"/>
      <c r="J52" s="209">
        <v>1</v>
      </c>
      <c r="K52" s="538">
        <v>31</v>
      </c>
      <c r="L52" s="539"/>
    </row>
    <row r="53" spans="1:12" ht="27.75" customHeight="1" x14ac:dyDescent="0.2">
      <c r="A53" s="426"/>
      <c r="B53" s="400" t="s">
        <v>2195</v>
      </c>
      <c r="C53" s="401"/>
      <c r="D53" s="402"/>
      <c r="E53" s="403" t="s">
        <v>2192</v>
      </c>
      <c r="F53" s="404"/>
      <c r="G53" s="403" t="s">
        <v>2196</v>
      </c>
      <c r="H53" s="404"/>
      <c r="I53" s="205"/>
      <c r="J53" s="210">
        <v>1982000</v>
      </c>
      <c r="K53" s="538">
        <v>350000000</v>
      </c>
      <c r="L53" s="539"/>
    </row>
    <row r="54" spans="1:12" ht="41.25" customHeight="1" x14ac:dyDescent="0.2">
      <c r="A54" s="426"/>
      <c r="B54" s="400" t="s">
        <v>2199</v>
      </c>
      <c r="C54" s="401"/>
      <c r="D54" s="402"/>
      <c r="E54" s="403" t="s">
        <v>2188</v>
      </c>
      <c r="F54" s="404"/>
      <c r="G54" s="403" t="s">
        <v>2200</v>
      </c>
      <c r="H54" s="404"/>
      <c r="I54" s="206"/>
      <c r="J54" s="211">
        <v>0</v>
      </c>
      <c r="K54" s="538" t="s">
        <v>2190</v>
      </c>
      <c r="L54" s="539"/>
    </row>
    <row r="55" spans="1:12" ht="30" customHeight="1" x14ac:dyDescent="0.2">
      <c r="A55" s="426"/>
      <c r="B55" s="400" t="s">
        <v>2201</v>
      </c>
      <c r="C55" s="401"/>
      <c r="D55" s="402"/>
      <c r="E55" s="403" t="s">
        <v>2188</v>
      </c>
      <c r="F55" s="404"/>
      <c r="G55" s="403" t="s">
        <v>2200</v>
      </c>
      <c r="H55" s="404"/>
      <c r="I55" s="206"/>
      <c r="J55" s="211">
        <v>0</v>
      </c>
      <c r="K55" s="538" t="s">
        <v>2190</v>
      </c>
      <c r="L55" s="539"/>
    </row>
    <row r="56" spans="1:12" ht="41.25" customHeight="1" thickBot="1" x14ac:dyDescent="0.25">
      <c r="A56" s="426"/>
      <c r="B56" s="407" t="s">
        <v>2202</v>
      </c>
      <c r="C56" s="408"/>
      <c r="D56" s="409"/>
      <c r="E56" s="410" t="s">
        <v>2192</v>
      </c>
      <c r="F56" s="411"/>
      <c r="G56" s="410" t="s">
        <v>2193</v>
      </c>
      <c r="H56" s="411"/>
      <c r="I56" s="207"/>
      <c r="J56" s="212">
        <v>0</v>
      </c>
      <c r="K56" s="538" t="s">
        <v>2190</v>
      </c>
      <c r="L56" s="539"/>
    </row>
    <row r="57" spans="1:12" ht="15" customHeight="1" thickBot="1" x14ac:dyDescent="0.25">
      <c r="A57" s="396"/>
      <c r="B57" s="396"/>
      <c r="C57" s="396"/>
      <c r="D57" s="396"/>
      <c r="E57" s="396"/>
      <c r="F57" s="396"/>
      <c r="G57" s="396"/>
      <c r="H57" s="396"/>
      <c r="I57" s="396"/>
      <c r="J57" s="396"/>
      <c r="K57" s="396"/>
      <c r="L57" s="396"/>
    </row>
    <row r="58" spans="1:12" ht="30" customHeight="1" thickBot="1" x14ac:dyDescent="0.25">
      <c r="A58" s="144">
        <v>30</v>
      </c>
      <c r="B58" s="397" t="s">
        <v>2203</v>
      </c>
      <c r="C58" s="397"/>
      <c r="D58" s="398" t="s">
        <v>2204</v>
      </c>
      <c r="E58" s="398"/>
      <c r="F58" s="398"/>
      <c r="G58" s="398"/>
      <c r="H58" s="398"/>
      <c r="I58" s="398"/>
      <c r="J58" s="398"/>
      <c r="K58" s="398"/>
      <c r="L58" s="399"/>
    </row>
    <row r="86" spans="1:1" x14ac:dyDescent="0.2">
      <c r="A86" s="145" t="s">
        <v>2205</v>
      </c>
    </row>
    <row r="87" spans="1:1" x14ac:dyDescent="0.2">
      <c r="A87" s="145" t="s">
        <v>14</v>
      </c>
    </row>
    <row r="88" spans="1:1" x14ac:dyDescent="0.2">
      <c r="A88" s="145" t="s">
        <v>2206</v>
      </c>
    </row>
    <row r="89" spans="1:1" x14ac:dyDescent="0.2">
      <c r="A89" s="145" t="s">
        <v>2207</v>
      </c>
    </row>
    <row r="90" spans="1:1" x14ac:dyDescent="0.2">
      <c r="A90" s="145" t="s">
        <v>2208</v>
      </c>
    </row>
    <row r="91" spans="1:1" x14ac:dyDescent="0.2">
      <c r="A91" s="145" t="s">
        <v>2209</v>
      </c>
    </row>
    <row r="92" spans="1:1" x14ac:dyDescent="0.2">
      <c r="A92" s="145" t="s">
        <v>2210</v>
      </c>
    </row>
    <row r="93" spans="1:1" x14ac:dyDescent="0.2">
      <c r="A93" s="145" t="s">
        <v>2211</v>
      </c>
    </row>
    <row r="94" spans="1:1" x14ac:dyDescent="0.2">
      <c r="A94" s="145" t="s">
        <v>2212</v>
      </c>
    </row>
    <row r="95" spans="1:1" x14ac:dyDescent="0.2">
      <c r="A95" s="145" t="s">
        <v>2213</v>
      </c>
    </row>
    <row r="96" spans="1:1" x14ac:dyDescent="0.2">
      <c r="A96" s="145" t="s">
        <v>2214</v>
      </c>
    </row>
    <row r="97" spans="1:1" x14ac:dyDescent="0.2">
      <c r="A97" s="145" t="s">
        <v>2215</v>
      </c>
    </row>
    <row r="98" spans="1:1" x14ac:dyDescent="0.2">
      <c r="A98" s="145" t="s">
        <v>2216</v>
      </c>
    </row>
    <row r="99" spans="1:1" x14ac:dyDescent="0.2">
      <c r="A99" s="145" t="s">
        <v>2217</v>
      </c>
    </row>
    <row r="100" spans="1:1" x14ac:dyDescent="0.2">
      <c r="A100" s="145" t="s">
        <v>2218</v>
      </c>
    </row>
    <row r="101" spans="1:1" x14ac:dyDescent="0.2">
      <c r="A101" s="145" t="s">
        <v>2219</v>
      </c>
    </row>
    <row r="102" spans="1:1" x14ac:dyDescent="0.2">
      <c r="A102" s="145" t="s">
        <v>2220</v>
      </c>
    </row>
    <row r="103" spans="1:1" x14ac:dyDescent="0.2">
      <c r="A103" s="145" t="s">
        <v>2221</v>
      </c>
    </row>
    <row r="104" spans="1:1" ht="15" x14ac:dyDescent="0.25">
      <c r="A104" s="146"/>
    </row>
    <row r="105" spans="1:1" ht="15" x14ac:dyDescent="0.25">
      <c r="A105" s="146"/>
    </row>
    <row r="106" spans="1:1" x14ac:dyDescent="0.2">
      <c r="A106" s="147" t="s">
        <v>2125</v>
      </c>
    </row>
    <row r="107" spans="1:1" x14ac:dyDescent="0.2">
      <c r="A107" s="147" t="s">
        <v>2222</v>
      </c>
    </row>
    <row r="108" spans="1:1" x14ac:dyDescent="0.2">
      <c r="A108" s="147" t="s">
        <v>2223</v>
      </c>
    </row>
    <row r="109" spans="1:1" x14ac:dyDescent="0.2">
      <c r="A109" s="147" t="s">
        <v>2224</v>
      </c>
    </row>
    <row r="110" spans="1:1" ht="15" x14ac:dyDescent="0.25">
      <c r="A110" s="146"/>
    </row>
    <row r="111" spans="1:1" ht="15" x14ac:dyDescent="0.25">
      <c r="A111" s="146"/>
    </row>
    <row r="112" spans="1:1" x14ac:dyDescent="0.2">
      <c r="A112" s="145" t="s">
        <v>2225</v>
      </c>
    </row>
    <row r="113" spans="1:1" x14ac:dyDescent="0.2">
      <c r="A113" s="145" t="s">
        <v>2226</v>
      </c>
    </row>
    <row r="114" spans="1:1" x14ac:dyDescent="0.2">
      <c r="A114" s="145" t="s">
        <v>2227</v>
      </c>
    </row>
    <row r="115" spans="1:1" x14ac:dyDescent="0.2">
      <c r="A115" s="145" t="s">
        <v>2228</v>
      </c>
    </row>
    <row r="116" spans="1:1" x14ac:dyDescent="0.2">
      <c r="A116" s="145" t="s">
        <v>2229</v>
      </c>
    </row>
    <row r="117" spans="1:1" x14ac:dyDescent="0.2">
      <c r="A117" s="145" t="s">
        <v>2230</v>
      </c>
    </row>
    <row r="118" spans="1:1" x14ac:dyDescent="0.2">
      <c r="A118" s="145" t="s">
        <v>2231</v>
      </c>
    </row>
    <row r="119" spans="1:1" x14ac:dyDescent="0.2">
      <c r="A119" s="145" t="s">
        <v>2232</v>
      </c>
    </row>
    <row r="120" spans="1:1" x14ac:dyDescent="0.2">
      <c r="A120" s="145" t="s">
        <v>2233</v>
      </c>
    </row>
    <row r="121" spans="1:1" x14ac:dyDescent="0.2">
      <c r="A121" s="145" t="s">
        <v>2127</v>
      </c>
    </row>
    <row r="122" spans="1:1" x14ac:dyDescent="0.2">
      <c r="A122" s="145" t="s">
        <v>2234</v>
      </c>
    </row>
    <row r="123" spans="1:1" x14ac:dyDescent="0.2">
      <c r="A123" s="145" t="s">
        <v>2235</v>
      </c>
    </row>
    <row r="124" spans="1:1" x14ac:dyDescent="0.2">
      <c r="A124" s="145" t="s">
        <v>2236</v>
      </c>
    </row>
    <row r="125" spans="1:1" x14ac:dyDescent="0.2">
      <c r="A125" s="145" t="s">
        <v>2237</v>
      </c>
    </row>
    <row r="126" spans="1:1" x14ac:dyDescent="0.2">
      <c r="A126" s="145" t="s">
        <v>2238</v>
      </c>
    </row>
    <row r="127" spans="1:1" x14ac:dyDescent="0.2">
      <c r="A127" s="145" t="s">
        <v>2239</v>
      </c>
    </row>
    <row r="128" spans="1:1" x14ac:dyDescent="0.2">
      <c r="A128" s="145" t="s">
        <v>2240</v>
      </c>
    </row>
    <row r="129" spans="1:1" x14ac:dyDescent="0.2">
      <c r="A129" s="145" t="s">
        <v>2241</v>
      </c>
    </row>
    <row r="130" spans="1:1" x14ac:dyDescent="0.2">
      <c r="A130" s="145" t="s">
        <v>2242</v>
      </c>
    </row>
    <row r="131" spans="1:1" x14ac:dyDescent="0.2">
      <c r="A131" s="145" t="s">
        <v>2243</v>
      </c>
    </row>
    <row r="132" spans="1:1" x14ac:dyDescent="0.2">
      <c r="A132" s="145" t="s">
        <v>2244</v>
      </c>
    </row>
    <row r="133" spans="1:1" x14ac:dyDescent="0.2">
      <c r="A133" s="145" t="s">
        <v>2245</v>
      </c>
    </row>
    <row r="134" spans="1:1" x14ac:dyDescent="0.2">
      <c r="A134" s="145" t="s">
        <v>2246</v>
      </c>
    </row>
    <row r="135" spans="1:1" x14ac:dyDescent="0.2">
      <c r="A135" s="145" t="s">
        <v>2247</v>
      </c>
    </row>
    <row r="136" spans="1:1" x14ac:dyDescent="0.2">
      <c r="A136" s="145" t="s">
        <v>2248</v>
      </c>
    </row>
    <row r="137" spans="1:1" x14ac:dyDescent="0.2">
      <c r="A137" s="145" t="s">
        <v>2249</v>
      </c>
    </row>
    <row r="138" spans="1:1" x14ac:dyDescent="0.2">
      <c r="A138" s="145" t="s">
        <v>2250</v>
      </c>
    </row>
    <row r="139" spans="1:1" x14ac:dyDescent="0.2">
      <c r="A139" s="145" t="s">
        <v>2251</v>
      </c>
    </row>
    <row r="140" spans="1:1" x14ac:dyDescent="0.2">
      <c r="A140" s="145" t="s">
        <v>2252</v>
      </c>
    </row>
    <row r="141" spans="1:1" x14ac:dyDescent="0.2">
      <c r="A141" s="145" t="s">
        <v>2253</v>
      </c>
    </row>
    <row r="142" spans="1:1" x14ac:dyDescent="0.2">
      <c r="A142" s="145" t="s">
        <v>2254</v>
      </c>
    </row>
    <row r="143" spans="1:1" x14ac:dyDescent="0.2">
      <c r="A143" s="145" t="s">
        <v>2255</v>
      </c>
    </row>
    <row r="144" spans="1:1" x14ac:dyDescent="0.2">
      <c r="A144" s="145" t="s">
        <v>2256</v>
      </c>
    </row>
    <row r="145" spans="1:1" x14ac:dyDescent="0.2">
      <c r="A145" s="145" t="s">
        <v>2257</v>
      </c>
    </row>
    <row r="146" spans="1:1" x14ac:dyDescent="0.2">
      <c r="A146" s="145" t="s">
        <v>2258</v>
      </c>
    </row>
    <row r="147" spans="1:1" x14ac:dyDescent="0.2">
      <c r="A147" s="145" t="s">
        <v>2259</v>
      </c>
    </row>
    <row r="148" spans="1:1" x14ac:dyDescent="0.2">
      <c r="A148" s="145" t="s">
        <v>2260</v>
      </c>
    </row>
    <row r="149" spans="1:1" ht="15" x14ac:dyDescent="0.25">
      <c r="A149" s="146"/>
    </row>
    <row r="150" spans="1:1" ht="15" x14ac:dyDescent="0.25">
      <c r="A150" s="146"/>
    </row>
    <row r="151" spans="1:1" x14ac:dyDescent="0.2">
      <c r="A151" s="148" t="s">
        <v>2129</v>
      </c>
    </row>
    <row r="152" spans="1:1" x14ac:dyDescent="0.2">
      <c r="A152" s="148" t="s">
        <v>2261</v>
      </c>
    </row>
    <row r="153" spans="1:1" ht="15" x14ac:dyDescent="0.25">
      <c r="A153" s="146"/>
    </row>
    <row r="154" spans="1:1" ht="15" x14ac:dyDescent="0.25">
      <c r="A154" s="146"/>
    </row>
    <row r="155" spans="1:1" x14ac:dyDescent="0.2">
      <c r="A155" s="148" t="s">
        <v>2262</v>
      </c>
    </row>
    <row r="156" spans="1:1" x14ac:dyDescent="0.2">
      <c r="A156" s="148" t="s">
        <v>2263</v>
      </c>
    </row>
    <row r="157" spans="1:1" x14ac:dyDescent="0.2">
      <c r="A157" s="148" t="s">
        <v>2131</v>
      </c>
    </row>
    <row r="158" spans="1:1" x14ac:dyDescent="0.2">
      <c r="A158" s="148" t="s">
        <v>2264</v>
      </c>
    </row>
    <row r="159" spans="1:1" ht="15" x14ac:dyDescent="0.25">
      <c r="A159" s="146"/>
    </row>
    <row r="160" spans="1:1" ht="15" x14ac:dyDescent="0.25">
      <c r="A160" s="146"/>
    </row>
    <row r="161" spans="1:1" x14ac:dyDescent="0.2">
      <c r="A161" s="148" t="s">
        <v>2265</v>
      </c>
    </row>
    <row r="162" spans="1:1" x14ac:dyDescent="0.2">
      <c r="A162" s="148" t="s">
        <v>2266</v>
      </c>
    </row>
    <row r="163" spans="1:1" x14ac:dyDescent="0.2">
      <c r="A163" s="148" t="s">
        <v>2133</v>
      </c>
    </row>
    <row r="164" spans="1:1" x14ac:dyDescent="0.2">
      <c r="A164" s="148" t="s">
        <v>2267</v>
      </c>
    </row>
    <row r="165" spans="1:1" x14ac:dyDescent="0.2">
      <c r="A165" s="148" t="s">
        <v>2268</v>
      </c>
    </row>
    <row r="166" spans="1:1" x14ac:dyDescent="0.2">
      <c r="A166" s="148" t="s">
        <v>2269</v>
      </c>
    </row>
  </sheetData>
  <mergeCells count="124">
    <mergeCell ref="I48:J49"/>
    <mergeCell ref="A1:L1"/>
    <mergeCell ref="B2:E2"/>
    <mergeCell ref="F2:L2"/>
    <mergeCell ref="A3:L3"/>
    <mergeCell ref="A4:L4"/>
    <mergeCell ref="B5:D5"/>
    <mergeCell ref="E5:L5"/>
    <mergeCell ref="A6:A7"/>
    <mergeCell ref="B6:D7"/>
    <mergeCell ref="E6:L6"/>
    <mergeCell ref="F7:H7"/>
    <mergeCell ref="J7:L7"/>
    <mergeCell ref="B12:D12"/>
    <mergeCell ref="E12:L12"/>
    <mergeCell ref="A8:A9"/>
    <mergeCell ref="B8:D9"/>
    <mergeCell ref="E8:L8"/>
    <mergeCell ref="F9:H9"/>
    <mergeCell ref="J9:L9"/>
    <mergeCell ref="A15:L15"/>
    <mergeCell ref="B10:D10"/>
    <mergeCell ref="E10:L10"/>
    <mergeCell ref="B11:D11"/>
    <mergeCell ref="E11:L11"/>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D43:J43"/>
    <mergeCell ref="K43:L43"/>
    <mergeCell ref="B44:C44"/>
    <mergeCell ref="D44:J44"/>
    <mergeCell ref="K44:L44"/>
    <mergeCell ref="B45:C45"/>
    <mergeCell ref="D45:J45"/>
    <mergeCell ref="K45:L45"/>
    <mergeCell ref="B38:C38"/>
    <mergeCell ref="B39:C39"/>
    <mergeCell ref="A40:L40"/>
    <mergeCell ref="A41:A45"/>
    <mergeCell ref="B41:L41"/>
    <mergeCell ref="B42:C42"/>
    <mergeCell ref="D42:J42"/>
    <mergeCell ref="K42:L42"/>
    <mergeCell ref="B43:C43"/>
    <mergeCell ref="E50:F50"/>
    <mergeCell ref="G50:H50"/>
    <mergeCell ref="K50:L50"/>
    <mergeCell ref="A46:L46"/>
    <mergeCell ref="A47:A56"/>
    <mergeCell ref="B47:L47"/>
    <mergeCell ref="B48:D48"/>
    <mergeCell ref="E48:F48"/>
    <mergeCell ref="G48:H48"/>
    <mergeCell ref="K48:L48"/>
    <mergeCell ref="B49:D49"/>
    <mergeCell ref="B50:D50"/>
    <mergeCell ref="B53:D53"/>
    <mergeCell ref="E53:F53"/>
    <mergeCell ref="G53:H53"/>
    <mergeCell ref="K53:L53"/>
    <mergeCell ref="B54:D54"/>
    <mergeCell ref="E54:F54"/>
    <mergeCell ref="G54:H54"/>
    <mergeCell ref="K54:L54"/>
    <mergeCell ref="B51:D51"/>
    <mergeCell ref="E51:F51"/>
    <mergeCell ref="G51:H51"/>
    <mergeCell ref="K51:L51"/>
    <mergeCell ref="B52:D52"/>
    <mergeCell ref="E52:F52"/>
    <mergeCell ref="G52:H52"/>
    <mergeCell ref="K52:L52"/>
    <mergeCell ref="A57:L57"/>
    <mergeCell ref="B58:C58"/>
    <mergeCell ref="D58:L58"/>
    <mergeCell ref="B55:D55"/>
    <mergeCell ref="E55:F55"/>
    <mergeCell ref="G55:H55"/>
    <mergeCell ref="K55:L55"/>
    <mergeCell ref="B56:D56"/>
    <mergeCell ref="E56:F56"/>
    <mergeCell ref="G56:H56"/>
    <mergeCell ref="K56:L56"/>
  </mergeCells>
  <conditionalFormatting sqref="F32:G32">
    <cfRule type="containsText" dxfId="20" priority="4" stopIfTrue="1" operator="containsText" text="wybierz">
      <formula>NOT(ISERROR(SEARCH("wybierz",F32)))</formula>
    </cfRule>
  </conditionalFormatting>
  <conditionalFormatting sqref="D21:D23">
    <cfRule type="containsText" dxfId="19" priority="3" stopIfTrue="1" operator="containsText" text="wybierz">
      <formula>NOT(ISERROR(SEARCH("wybierz",D21)))</formula>
    </cfRule>
  </conditionalFormatting>
  <conditionalFormatting sqref="D24">
    <cfRule type="containsText" dxfId="18" priority="2" stopIfTrue="1" operator="containsText" text="wybierz">
      <formula>NOT(ISERROR(SEARCH("wybierz",D24)))</formula>
    </cfRule>
  </conditionalFormatting>
  <conditionalFormatting sqref="D25">
    <cfRule type="containsText" dxfId="17" priority="1" stopIfTrue="1" operator="containsText" text="wybierz">
      <formula>NOT(ISERROR(SEARCH("wybierz",D25)))</formula>
    </cfRule>
  </conditionalFormatting>
  <dataValidations count="7">
    <dataValidation type="list" allowBlank="1" showInputMessage="1" showErrorMessage="1" sqref="D17:L17">
      <formula1>$A$106:$A$109</formula1>
    </dataValidation>
    <dataValidation type="list" allowBlank="1" showInputMessage="1" showErrorMessage="1" prompt="wybierz Program z listy" sqref="E10:L10">
      <formula1>$A$86:$A$103</formula1>
    </dataValidation>
    <dataValidation type="list" allowBlank="1" showInputMessage="1" showErrorMessage="1" prompt="wybierz PI z listy" sqref="D22:L22">
      <formula1>$A$161:$A$166</formula1>
    </dataValidation>
    <dataValidation allowBlank="1" showInputMessage="1" showErrorMessage="1" prompt="zgodnie z właściwym PO" sqref="E11:L13"/>
    <dataValidation type="list" allowBlank="1" showInputMessage="1" showErrorMessage="1" prompt="wybierz narzędzie PP" sqref="D18:L18">
      <formula1>$A$112:$A$148</formula1>
    </dataValidation>
    <dataValidation type="list" allowBlank="1" showInputMessage="1" showErrorMessage="1" prompt="wybierz fundusz" sqref="D20:L20">
      <formula1>$A$151:$A$152</formula1>
    </dataValidation>
    <dataValidation type="list" allowBlank="1" showInputMessage="1" showErrorMessage="1" prompt="wybierz Cel Tematyczny" sqref="D21:L21">
      <formula1>$A$155:$A$158</formula1>
    </dataValidation>
  </dataValidations>
  <pageMargins left="0.25" right="0.25" top="0.75" bottom="0.75" header="0.3" footer="0.3"/>
  <pageSetup paperSize="9" scale="70" fitToHeight="0" orientation="portrait" horizontalDpi="4294967294" r:id="rId1"/>
  <headerFooter>
    <oddHeader>&amp;CZałącznik 1</oddHeader>
  </headerFooter>
  <rowBreaks count="2" manualBreakCount="2">
    <brk id="23" max="11" man="1"/>
    <brk id="26" max="11"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O169"/>
  <sheetViews>
    <sheetView topLeftCell="A28" workbookViewId="0">
      <selection activeCell="D29" sqref="D29:L29"/>
    </sheetView>
  </sheetViews>
  <sheetFormatPr defaultColWidth="9.140625" defaultRowHeight="15" outlineLevelRow="1" x14ac:dyDescent="0.25"/>
  <cols>
    <col min="1" max="1" width="5.28515625" style="152" customWidth="1"/>
    <col min="2" max="2" width="9.5703125" style="152" customWidth="1"/>
    <col min="3" max="3" width="11.28515625" style="152" customWidth="1"/>
    <col min="4" max="4" width="10.140625" style="152" customWidth="1"/>
    <col min="5" max="5" width="11.85546875" style="152" bestFit="1" customWidth="1"/>
    <col min="6" max="7" width="10.85546875" style="152" customWidth="1"/>
    <col min="8" max="10" width="10.140625" style="152" customWidth="1"/>
    <col min="11" max="11" width="17.85546875" style="152" customWidth="1"/>
    <col min="12" max="12" width="12.42578125" style="152" customWidth="1"/>
    <col min="13" max="13" width="9.5703125" style="152" customWidth="1"/>
    <col min="14" max="14" width="12.140625" style="152" hidden="1" customWidth="1"/>
    <col min="15" max="1024" width="9.5703125" style="152" customWidth="1"/>
    <col min="1025" max="1025" width="9.140625" style="152" customWidth="1"/>
    <col min="1026" max="16384" width="9.140625" style="152"/>
  </cols>
  <sheetData>
    <row r="1" spans="1:14" ht="41.25" customHeight="1" x14ac:dyDescent="0.25">
      <c r="A1" s="591" t="s">
        <v>2100</v>
      </c>
      <c r="B1" s="591"/>
      <c r="C1" s="591"/>
      <c r="D1" s="591"/>
      <c r="E1" s="591"/>
      <c r="F1" s="591"/>
      <c r="G1" s="591"/>
      <c r="H1" s="591"/>
      <c r="I1" s="591"/>
      <c r="J1" s="591"/>
      <c r="K1" s="591"/>
      <c r="L1" s="591"/>
      <c r="N1" s="153" t="s">
        <v>2101</v>
      </c>
    </row>
    <row r="2" spans="1:14" ht="30" customHeight="1" x14ac:dyDescent="0.25">
      <c r="A2" s="161">
        <v>1</v>
      </c>
      <c r="B2" s="583" t="s">
        <v>2102</v>
      </c>
      <c r="C2" s="583"/>
      <c r="D2" s="583"/>
      <c r="E2" s="583"/>
      <c r="F2" s="592" t="s">
        <v>2292</v>
      </c>
      <c r="G2" s="592"/>
      <c r="H2" s="592"/>
      <c r="I2" s="592"/>
      <c r="J2" s="592"/>
      <c r="K2" s="592"/>
      <c r="L2" s="592"/>
      <c r="N2" s="153" t="s">
        <v>2104</v>
      </c>
    </row>
    <row r="3" spans="1:14" ht="15" customHeight="1" x14ac:dyDescent="0.25">
      <c r="A3" s="553"/>
      <c r="B3" s="553"/>
      <c r="C3" s="553"/>
      <c r="D3" s="553"/>
      <c r="E3" s="553"/>
      <c r="F3" s="553"/>
      <c r="G3" s="553"/>
      <c r="H3" s="553"/>
      <c r="I3" s="553"/>
      <c r="J3" s="553"/>
      <c r="K3" s="553"/>
      <c r="L3" s="553"/>
    </row>
    <row r="4" spans="1:14" ht="30" customHeight="1" x14ac:dyDescent="0.25">
      <c r="A4" s="588" t="s">
        <v>0</v>
      </c>
      <c r="B4" s="588"/>
      <c r="C4" s="588"/>
      <c r="D4" s="588"/>
      <c r="E4" s="588"/>
      <c r="F4" s="588"/>
      <c r="G4" s="588"/>
      <c r="H4" s="588"/>
      <c r="I4" s="588"/>
      <c r="J4" s="588"/>
      <c r="K4" s="588"/>
      <c r="L4" s="588"/>
    </row>
    <row r="5" spans="1:14" ht="30" customHeight="1" x14ac:dyDescent="0.25">
      <c r="A5" s="161">
        <v>2</v>
      </c>
      <c r="B5" s="583" t="s">
        <v>2105</v>
      </c>
      <c r="C5" s="583"/>
      <c r="D5" s="583"/>
      <c r="E5" s="589" t="s">
        <v>2343</v>
      </c>
      <c r="F5" s="589"/>
      <c r="G5" s="589"/>
      <c r="H5" s="589"/>
      <c r="I5" s="589"/>
      <c r="J5" s="589"/>
      <c r="K5" s="589"/>
      <c r="L5" s="589"/>
      <c r="N5" s="153" t="s">
        <v>2107</v>
      </c>
    </row>
    <row r="6" spans="1:14" ht="30" customHeight="1" x14ac:dyDescent="0.25">
      <c r="A6" s="587">
        <v>3</v>
      </c>
      <c r="B6" s="583" t="s">
        <v>2108</v>
      </c>
      <c r="C6" s="583"/>
      <c r="D6" s="583"/>
      <c r="E6" s="589" t="s">
        <v>434</v>
      </c>
      <c r="F6" s="589"/>
      <c r="G6" s="589"/>
      <c r="H6" s="589"/>
      <c r="I6" s="589"/>
      <c r="J6" s="589"/>
      <c r="K6" s="589"/>
      <c r="L6" s="589"/>
      <c r="N6" s="153" t="s">
        <v>2110</v>
      </c>
    </row>
    <row r="7" spans="1:14" ht="30" customHeight="1" x14ac:dyDescent="0.25">
      <c r="A7" s="587"/>
      <c r="B7" s="583"/>
      <c r="C7" s="583"/>
      <c r="D7" s="583"/>
      <c r="E7" s="162" t="s">
        <v>2111</v>
      </c>
      <c r="F7" s="593" t="s">
        <v>2342</v>
      </c>
      <c r="G7" s="593"/>
      <c r="H7" s="593"/>
      <c r="I7" s="162" t="s">
        <v>2113</v>
      </c>
      <c r="J7" s="593">
        <v>2661</v>
      </c>
      <c r="K7" s="593"/>
      <c r="L7" s="593"/>
    </row>
    <row r="8" spans="1:14" ht="30" customHeight="1" x14ac:dyDescent="0.25">
      <c r="A8" s="587">
        <v>4</v>
      </c>
      <c r="B8" s="583" t="s">
        <v>2115</v>
      </c>
      <c r="C8" s="583"/>
      <c r="D8" s="583"/>
      <c r="E8" s="589" t="s">
        <v>2341</v>
      </c>
      <c r="F8" s="589"/>
      <c r="G8" s="589"/>
      <c r="H8" s="589"/>
      <c r="I8" s="589"/>
      <c r="J8" s="589"/>
      <c r="K8" s="589"/>
      <c r="L8" s="589"/>
      <c r="N8" s="153" t="s">
        <v>2104</v>
      </c>
    </row>
    <row r="9" spans="1:14" ht="30" customHeight="1" x14ac:dyDescent="0.25">
      <c r="A9" s="587"/>
      <c r="B9" s="583"/>
      <c r="C9" s="583"/>
      <c r="D9" s="583"/>
      <c r="E9" s="162" t="s">
        <v>2111</v>
      </c>
      <c r="F9" s="590" t="s">
        <v>2117</v>
      </c>
      <c r="G9" s="590"/>
      <c r="H9" s="590"/>
      <c r="I9" s="162" t="s">
        <v>2113</v>
      </c>
      <c r="J9" s="590" t="s">
        <v>2117</v>
      </c>
      <c r="K9" s="590"/>
      <c r="L9" s="590"/>
    </row>
    <row r="10" spans="1:14" ht="30" customHeight="1" x14ac:dyDescent="0.25">
      <c r="A10" s="161">
        <v>5</v>
      </c>
      <c r="B10" s="583" t="s">
        <v>11</v>
      </c>
      <c r="C10" s="583"/>
      <c r="D10" s="583"/>
      <c r="E10" s="581" t="s">
        <v>14</v>
      </c>
      <c r="F10" s="581"/>
      <c r="G10" s="581"/>
      <c r="H10" s="581"/>
      <c r="I10" s="581"/>
      <c r="J10" s="581"/>
      <c r="K10" s="581"/>
      <c r="L10" s="581"/>
      <c r="N10" s="153" t="s">
        <v>2104</v>
      </c>
    </row>
    <row r="11" spans="1:14" ht="33" customHeight="1" x14ac:dyDescent="0.25">
      <c r="A11" s="161">
        <v>6</v>
      </c>
      <c r="B11" s="583" t="s">
        <v>2118</v>
      </c>
      <c r="C11" s="583"/>
      <c r="D11" s="583"/>
      <c r="E11" s="581" t="s">
        <v>2119</v>
      </c>
      <c r="F11" s="581"/>
      <c r="G11" s="581"/>
      <c r="H11" s="581"/>
      <c r="I11" s="581"/>
      <c r="J11" s="581"/>
      <c r="K11" s="581"/>
      <c r="L11" s="581"/>
      <c r="N11" s="153" t="s">
        <v>2104</v>
      </c>
    </row>
    <row r="12" spans="1:14" ht="30" customHeight="1" x14ac:dyDescent="0.25">
      <c r="A12" s="161">
        <v>7</v>
      </c>
      <c r="B12" s="583" t="s">
        <v>2120</v>
      </c>
      <c r="C12" s="583"/>
      <c r="D12" s="583"/>
      <c r="E12" s="581" t="s">
        <v>2297</v>
      </c>
      <c r="F12" s="581"/>
      <c r="G12" s="581"/>
      <c r="H12" s="581"/>
      <c r="I12" s="581"/>
      <c r="J12" s="581"/>
      <c r="K12" s="581"/>
      <c r="L12" s="581"/>
      <c r="N12" s="153" t="s">
        <v>2104</v>
      </c>
    </row>
    <row r="13" spans="1:14" ht="30" customHeight="1" x14ac:dyDescent="0.25">
      <c r="A13" s="161">
        <v>8</v>
      </c>
      <c r="B13" s="583" t="s">
        <v>2122</v>
      </c>
      <c r="C13" s="583"/>
      <c r="D13" s="583"/>
      <c r="E13" s="581" t="s">
        <v>2117</v>
      </c>
      <c r="F13" s="581"/>
      <c r="G13" s="581"/>
      <c r="H13" s="581"/>
      <c r="I13" s="581"/>
      <c r="J13" s="581"/>
      <c r="K13" s="581"/>
      <c r="L13" s="581"/>
      <c r="N13" s="153" t="s">
        <v>2104</v>
      </c>
    </row>
    <row r="14" spans="1:14" ht="61.15" customHeight="1" x14ac:dyDescent="0.25">
      <c r="A14" s="161">
        <v>9</v>
      </c>
      <c r="B14" s="583" t="s">
        <v>2</v>
      </c>
      <c r="C14" s="583"/>
      <c r="D14" s="583"/>
      <c r="E14" s="584" t="s">
        <v>2369</v>
      </c>
      <c r="F14" s="584"/>
      <c r="G14" s="584"/>
      <c r="H14" s="584"/>
      <c r="I14" s="584"/>
      <c r="J14" s="584"/>
      <c r="K14" s="584"/>
      <c r="L14" s="584"/>
      <c r="N14" s="153" t="s">
        <v>2104</v>
      </c>
    </row>
    <row r="15" spans="1:14" ht="15" customHeight="1" x14ac:dyDescent="0.25">
      <c r="A15" s="553"/>
      <c r="B15" s="553"/>
      <c r="C15" s="553"/>
      <c r="D15" s="553"/>
      <c r="E15" s="553"/>
      <c r="F15" s="553"/>
      <c r="G15" s="553"/>
      <c r="H15" s="553"/>
      <c r="I15" s="553"/>
      <c r="J15" s="553"/>
      <c r="K15" s="553"/>
      <c r="L15" s="553"/>
    </row>
    <row r="16" spans="1:14" ht="30" customHeight="1" x14ac:dyDescent="0.25">
      <c r="A16" s="588" t="s">
        <v>2123</v>
      </c>
      <c r="B16" s="588"/>
      <c r="C16" s="588"/>
      <c r="D16" s="588"/>
      <c r="E16" s="588"/>
      <c r="F16" s="588"/>
      <c r="G16" s="588"/>
      <c r="H16" s="588"/>
      <c r="I16" s="588"/>
      <c r="J16" s="588"/>
      <c r="K16" s="588"/>
      <c r="L16" s="588"/>
    </row>
    <row r="17" spans="1:15" ht="41.25" customHeight="1" x14ac:dyDescent="0.25">
      <c r="A17" s="161">
        <v>10</v>
      </c>
      <c r="B17" s="579" t="s">
        <v>2124</v>
      </c>
      <c r="C17" s="579"/>
      <c r="D17" s="555" t="s">
        <v>2222</v>
      </c>
      <c r="E17" s="555"/>
      <c r="F17" s="555"/>
      <c r="G17" s="555"/>
      <c r="H17" s="555"/>
      <c r="I17" s="555"/>
      <c r="J17" s="555"/>
      <c r="K17" s="555"/>
      <c r="L17" s="555"/>
      <c r="N17" s="153" t="s">
        <v>2104</v>
      </c>
    </row>
    <row r="18" spans="1:15" ht="51.75" customHeight="1" x14ac:dyDescent="0.25">
      <c r="A18" s="155">
        <v>11</v>
      </c>
      <c r="B18" s="579" t="s">
        <v>2340</v>
      </c>
      <c r="C18" s="579"/>
      <c r="D18" s="555" t="s">
        <v>2238</v>
      </c>
      <c r="E18" s="555"/>
      <c r="F18" s="555"/>
      <c r="G18" s="555"/>
      <c r="H18" s="555"/>
      <c r="I18" s="555"/>
      <c r="J18" s="555"/>
      <c r="K18" s="555"/>
      <c r="L18" s="555"/>
      <c r="N18" s="153" t="s">
        <v>2104</v>
      </c>
    </row>
    <row r="19" spans="1:15" ht="30" customHeight="1" x14ac:dyDescent="0.25">
      <c r="A19" s="155">
        <v>12</v>
      </c>
      <c r="B19" s="579" t="s">
        <v>2128</v>
      </c>
      <c r="C19" s="579"/>
      <c r="D19" s="555" t="s">
        <v>2129</v>
      </c>
      <c r="E19" s="555"/>
      <c r="F19" s="555"/>
      <c r="G19" s="555"/>
      <c r="H19" s="555"/>
      <c r="I19" s="555"/>
      <c r="J19" s="555"/>
      <c r="K19" s="555"/>
      <c r="L19" s="555"/>
      <c r="N19" s="153" t="s">
        <v>2104</v>
      </c>
    </row>
    <row r="20" spans="1:15" ht="30" customHeight="1" x14ac:dyDescent="0.25">
      <c r="A20" s="155">
        <v>13</v>
      </c>
      <c r="B20" s="579" t="s">
        <v>2130</v>
      </c>
      <c r="C20" s="579"/>
      <c r="D20" s="585" t="s">
        <v>2131</v>
      </c>
      <c r="E20" s="585"/>
      <c r="F20" s="585"/>
      <c r="G20" s="585"/>
      <c r="H20" s="585"/>
      <c r="I20" s="585"/>
      <c r="J20" s="585"/>
      <c r="K20" s="585"/>
      <c r="L20" s="585"/>
      <c r="N20" s="153" t="s">
        <v>2104</v>
      </c>
    </row>
    <row r="21" spans="1:15" ht="63" customHeight="1" x14ac:dyDescent="0.25">
      <c r="A21" s="155">
        <v>14</v>
      </c>
      <c r="B21" s="579" t="s">
        <v>2132</v>
      </c>
      <c r="C21" s="579"/>
      <c r="D21" s="585" t="s">
        <v>2133</v>
      </c>
      <c r="E21" s="585"/>
      <c r="F21" s="585"/>
      <c r="G21" s="585"/>
      <c r="H21" s="585"/>
      <c r="I21" s="585"/>
      <c r="J21" s="585"/>
      <c r="K21" s="585"/>
      <c r="L21" s="585"/>
      <c r="N21" s="153" t="s">
        <v>2104</v>
      </c>
    </row>
    <row r="22" spans="1:15" ht="62.25" customHeight="1" x14ac:dyDescent="0.25">
      <c r="A22" s="155">
        <v>15</v>
      </c>
      <c r="B22" s="579" t="s">
        <v>2134</v>
      </c>
      <c r="C22" s="579"/>
      <c r="D22" s="586" t="s">
        <v>2339</v>
      </c>
      <c r="E22" s="586"/>
      <c r="F22" s="586"/>
      <c r="G22" s="586"/>
      <c r="H22" s="586"/>
      <c r="I22" s="586"/>
      <c r="J22" s="586"/>
      <c r="K22" s="586"/>
      <c r="L22" s="586"/>
      <c r="N22" s="153" t="s">
        <v>2104</v>
      </c>
      <c r="O22" s="160"/>
    </row>
    <row r="23" spans="1:15" ht="239.25" customHeight="1" x14ac:dyDescent="0.25">
      <c r="A23" s="155">
        <v>16</v>
      </c>
      <c r="B23" s="579" t="s">
        <v>2338</v>
      </c>
      <c r="C23" s="579"/>
      <c r="D23" s="586" t="s">
        <v>2337</v>
      </c>
      <c r="E23" s="586"/>
      <c r="F23" s="586"/>
      <c r="G23" s="586"/>
      <c r="H23" s="586"/>
      <c r="I23" s="586"/>
      <c r="J23" s="586"/>
      <c r="K23" s="586"/>
      <c r="L23" s="586"/>
      <c r="N23" s="153" t="s">
        <v>2138</v>
      </c>
    </row>
    <row r="24" spans="1:15" ht="257.25" customHeight="1" x14ac:dyDescent="0.25">
      <c r="A24" s="155">
        <v>17</v>
      </c>
      <c r="B24" s="579" t="s">
        <v>2139</v>
      </c>
      <c r="C24" s="579"/>
      <c r="D24" s="582" t="s">
        <v>2336</v>
      </c>
      <c r="E24" s="582"/>
      <c r="F24" s="582"/>
      <c r="G24" s="582"/>
      <c r="H24" s="582"/>
      <c r="I24" s="582"/>
      <c r="J24" s="582"/>
      <c r="K24" s="582"/>
      <c r="L24" s="582"/>
      <c r="N24" s="153" t="s">
        <v>2104</v>
      </c>
    </row>
    <row r="25" spans="1:15" ht="233.25" customHeight="1" x14ac:dyDescent="0.25">
      <c r="A25" s="155">
        <v>18</v>
      </c>
      <c r="B25" s="572" t="s">
        <v>2141</v>
      </c>
      <c r="C25" s="572"/>
      <c r="D25" s="577" t="s">
        <v>2335</v>
      </c>
      <c r="E25" s="577"/>
      <c r="F25" s="577"/>
      <c r="G25" s="577"/>
      <c r="H25" s="577"/>
      <c r="I25" s="577"/>
      <c r="J25" s="577"/>
      <c r="K25" s="577"/>
      <c r="L25" s="577"/>
      <c r="N25" s="153" t="s">
        <v>2104</v>
      </c>
    </row>
    <row r="26" spans="1:15" ht="15.75" customHeight="1" x14ac:dyDescent="0.25">
      <c r="A26" s="553"/>
      <c r="B26" s="553"/>
      <c r="C26" s="553"/>
      <c r="D26" s="553"/>
      <c r="E26" s="553"/>
      <c r="F26" s="553"/>
      <c r="G26" s="553"/>
      <c r="H26" s="553"/>
      <c r="I26" s="553"/>
      <c r="J26" s="553"/>
      <c r="K26" s="553"/>
      <c r="L26" s="553"/>
    </row>
    <row r="27" spans="1:15" ht="30" customHeight="1" x14ac:dyDescent="0.25">
      <c r="A27" s="155">
        <v>19</v>
      </c>
      <c r="B27" s="572" t="s">
        <v>2143</v>
      </c>
      <c r="C27" s="572"/>
      <c r="D27" s="578" t="s">
        <v>2334</v>
      </c>
      <c r="E27" s="578"/>
      <c r="F27" s="578"/>
      <c r="G27" s="578"/>
      <c r="H27" s="578"/>
      <c r="I27" s="578"/>
      <c r="J27" s="578"/>
      <c r="K27" s="578"/>
      <c r="L27" s="578"/>
      <c r="N27" s="153" t="s">
        <v>2104</v>
      </c>
    </row>
    <row r="28" spans="1:15" ht="126.75" customHeight="1" x14ac:dyDescent="0.25">
      <c r="A28" s="155">
        <v>20</v>
      </c>
      <c r="B28" s="572" t="s">
        <v>2145</v>
      </c>
      <c r="C28" s="572"/>
      <c r="D28" s="578" t="s">
        <v>2333</v>
      </c>
      <c r="E28" s="578"/>
      <c r="F28" s="578"/>
      <c r="G28" s="578"/>
      <c r="H28" s="578"/>
      <c r="I28" s="578"/>
      <c r="J28" s="578"/>
      <c r="K28" s="578"/>
      <c r="L28" s="578"/>
      <c r="N28" s="153" t="s">
        <v>2147</v>
      </c>
    </row>
    <row r="29" spans="1:15" ht="144" customHeight="1" x14ac:dyDescent="0.25">
      <c r="A29" s="155">
        <v>21</v>
      </c>
      <c r="B29" s="579" t="s">
        <v>2332</v>
      </c>
      <c r="C29" s="579"/>
      <c r="D29" s="578" t="s">
        <v>2331</v>
      </c>
      <c r="E29" s="578"/>
      <c r="F29" s="578"/>
      <c r="G29" s="578"/>
      <c r="H29" s="578"/>
      <c r="I29" s="578"/>
      <c r="J29" s="578"/>
      <c r="K29" s="578"/>
      <c r="L29" s="578"/>
      <c r="N29" s="153" t="s">
        <v>2104</v>
      </c>
    </row>
    <row r="30" spans="1:15" x14ac:dyDescent="0.25">
      <c r="A30" s="553"/>
      <c r="B30" s="553"/>
      <c r="C30" s="553"/>
      <c r="D30" s="553"/>
      <c r="E30" s="553"/>
      <c r="F30" s="553"/>
      <c r="G30" s="553"/>
      <c r="H30" s="553"/>
      <c r="I30" s="553"/>
      <c r="J30" s="553"/>
      <c r="K30" s="553"/>
      <c r="L30" s="553"/>
    </row>
    <row r="31" spans="1:15" ht="60" customHeight="1" x14ac:dyDescent="0.25">
      <c r="A31" s="159">
        <v>22</v>
      </c>
      <c r="B31" s="572" t="s">
        <v>2150</v>
      </c>
      <c r="C31" s="572"/>
      <c r="D31" s="554" t="s">
        <v>2330</v>
      </c>
      <c r="E31" s="554"/>
      <c r="F31" s="580" t="s">
        <v>2329</v>
      </c>
      <c r="G31" s="580"/>
      <c r="H31" s="554" t="s">
        <v>2328</v>
      </c>
      <c r="I31" s="554"/>
      <c r="J31" s="581" t="s">
        <v>2291</v>
      </c>
      <c r="K31" s="581"/>
      <c r="L31" s="581"/>
      <c r="N31" s="153" t="s">
        <v>2155</v>
      </c>
    </row>
    <row r="32" spans="1:15" ht="60" customHeight="1" x14ac:dyDescent="0.25">
      <c r="A32" s="155">
        <v>23</v>
      </c>
      <c r="B32" s="554" t="s">
        <v>2327</v>
      </c>
      <c r="C32" s="554"/>
      <c r="D32" s="578" t="s">
        <v>1761</v>
      </c>
      <c r="E32" s="578"/>
      <c r="F32" s="578"/>
      <c r="G32" s="578"/>
      <c r="H32" s="578"/>
      <c r="I32" s="578"/>
      <c r="J32" s="578"/>
      <c r="K32" s="578"/>
      <c r="L32" s="578"/>
      <c r="N32" s="153" t="s">
        <v>2157</v>
      </c>
    </row>
    <row r="33" spans="1:14" ht="15" customHeight="1" x14ac:dyDescent="0.25">
      <c r="A33" s="553"/>
      <c r="B33" s="553"/>
      <c r="C33" s="553"/>
      <c r="D33" s="553"/>
      <c r="E33" s="553"/>
      <c r="F33" s="553"/>
      <c r="G33" s="553"/>
      <c r="H33" s="553"/>
      <c r="I33" s="553"/>
      <c r="J33" s="553"/>
      <c r="K33" s="553"/>
      <c r="L33" s="553"/>
    </row>
    <row r="34" spans="1:14" ht="30" customHeight="1" x14ac:dyDescent="0.25">
      <c r="A34" s="554" t="s">
        <v>2158</v>
      </c>
      <c r="B34" s="554"/>
      <c r="C34" s="554"/>
      <c r="D34" s="158" t="s">
        <v>2159</v>
      </c>
      <c r="E34" s="158">
        <v>2017</v>
      </c>
      <c r="F34" s="158">
        <v>2018</v>
      </c>
      <c r="G34" s="158">
        <v>2019</v>
      </c>
      <c r="H34" s="158">
        <v>2020</v>
      </c>
      <c r="I34" s="158">
        <v>2021</v>
      </c>
      <c r="J34" s="158">
        <v>2022</v>
      </c>
      <c r="K34" s="158">
        <v>2023</v>
      </c>
      <c r="L34" s="158" t="s">
        <v>2160</v>
      </c>
    </row>
    <row r="35" spans="1:14" ht="45" customHeight="1" x14ac:dyDescent="0.25">
      <c r="A35" s="155">
        <v>24</v>
      </c>
      <c r="B35" s="572" t="s">
        <v>2326</v>
      </c>
      <c r="C35" s="572"/>
      <c r="D35" s="231">
        <v>0</v>
      </c>
      <c r="E35" s="231">
        <v>1005357</v>
      </c>
      <c r="F35" s="231">
        <v>575000</v>
      </c>
      <c r="G35" s="231">
        <v>575000</v>
      </c>
      <c r="H35" s="231">
        <v>0</v>
      </c>
      <c r="I35" s="231">
        <v>0</v>
      </c>
      <c r="J35" s="231">
        <v>0</v>
      </c>
      <c r="K35" s="231">
        <v>0</v>
      </c>
      <c r="L35" s="231">
        <v>2155357</v>
      </c>
      <c r="N35" s="153" t="s">
        <v>2162</v>
      </c>
    </row>
    <row r="36" spans="1:14" ht="45" customHeight="1" x14ac:dyDescent="0.25">
      <c r="A36" s="155">
        <v>25</v>
      </c>
      <c r="B36" s="572" t="s">
        <v>2163</v>
      </c>
      <c r="C36" s="572"/>
      <c r="D36" s="231">
        <v>0</v>
      </c>
      <c r="E36" s="231">
        <v>0</v>
      </c>
      <c r="F36" s="231">
        <v>575000</v>
      </c>
      <c r="G36" s="231">
        <v>575000</v>
      </c>
      <c r="H36" s="231">
        <v>0</v>
      </c>
      <c r="I36" s="231">
        <v>0</v>
      </c>
      <c r="J36" s="231">
        <v>0</v>
      </c>
      <c r="K36" s="231">
        <v>0</v>
      </c>
      <c r="L36" s="231">
        <v>1150000</v>
      </c>
      <c r="N36" s="153" t="s">
        <v>2164</v>
      </c>
    </row>
    <row r="37" spans="1:14" ht="45" customHeight="1" x14ac:dyDescent="0.25">
      <c r="A37" s="155">
        <v>26</v>
      </c>
      <c r="B37" s="572" t="s">
        <v>2165</v>
      </c>
      <c r="C37" s="572"/>
      <c r="D37" s="231">
        <v>0</v>
      </c>
      <c r="E37" s="231">
        <v>0</v>
      </c>
      <c r="F37" s="231">
        <v>488750</v>
      </c>
      <c r="G37" s="231">
        <v>488750</v>
      </c>
      <c r="H37" s="231">
        <v>0</v>
      </c>
      <c r="I37" s="231">
        <v>0</v>
      </c>
      <c r="J37" s="231">
        <v>0</v>
      </c>
      <c r="K37" s="231">
        <v>0</v>
      </c>
      <c r="L37" s="231">
        <v>977500</v>
      </c>
      <c r="N37" s="153" t="s">
        <v>2166</v>
      </c>
    </row>
    <row r="38" spans="1:14" ht="45" customHeight="1" x14ac:dyDescent="0.25">
      <c r="A38" s="155">
        <v>27</v>
      </c>
      <c r="B38" s="572" t="s">
        <v>2325</v>
      </c>
      <c r="C38" s="572"/>
      <c r="D38" s="189">
        <v>0</v>
      </c>
      <c r="E38" s="189">
        <v>0</v>
      </c>
      <c r="F38" s="189">
        <v>85</v>
      </c>
      <c r="G38" s="189">
        <v>85</v>
      </c>
      <c r="H38" s="189">
        <v>0</v>
      </c>
      <c r="I38" s="189">
        <v>0</v>
      </c>
      <c r="J38" s="189">
        <v>0</v>
      </c>
      <c r="K38" s="189">
        <v>0</v>
      </c>
      <c r="L38" s="189">
        <v>85</v>
      </c>
      <c r="N38" s="153" t="s">
        <v>2104</v>
      </c>
    </row>
    <row r="39" spans="1:14" x14ac:dyDescent="0.25">
      <c r="A39" s="553"/>
      <c r="B39" s="553"/>
      <c r="C39" s="553"/>
      <c r="D39" s="553"/>
      <c r="E39" s="553"/>
      <c r="F39" s="553"/>
      <c r="G39" s="553"/>
      <c r="H39" s="553"/>
      <c r="I39" s="553"/>
      <c r="J39" s="553"/>
      <c r="K39" s="553"/>
      <c r="L39" s="553"/>
    </row>
    <row r="40" spans="1:14" ht="30" customHeight="1" x14ac:dyDescent="0.25">
      <c r="A40" s="561">
        <v>28</v>
      </c>
      <c r="B40" s="554" t="s">
        <v>2168</v>
      </c>
      <c r="C40" s="554"/>
      <c r="D40" s="554"/>
      <c r="E40" s="554"/>
      <c r="F40" s="554"/>
      <c r="G40" s="554"/>
      <c r="H40" s="554"/>
      <c r="I40" s="554"/>
      <c r="J40" s="554"/>
      <c r="K40" s="554"/>
      <c r="L40" s="554"/>
      <c r="N40" s="153" t="s">
        <v>2104</v>
      </c>
    </row>
    <row r="41" spans="1:14" ht="30" customHeight="1" x14ac:dyDescent="0.25">
      <c r="A41" s="561"/>
      <c r="B41" s="573" t="s">
        <v>2169</v>
      </c>
      <c r="C41" s="573"/>
      <c r="D41" s="573" t="s">
        <v>2170</v>
      </c>
      <c r="E41" s="573"/>
      <c r="F41" s="573"/>
      <c r="G41" s="573"/>
      <c r="H41" s="573"/>
      <c r="I41" s="573"/>
      <c r="J41" s="573"/>
      <c r="K41" s="573" t="s">
        <v>2171</v>
      </c>
      <c r="L41" s="573"/>
    </row>
    <row r="42" spans="1:14" ht="30" customHeight="1" x14ac:dyDescent="0.25">
      <c r="A42" s="561"/>
      <c r="B42" s="574" t="s">
        <v>2324</v>
      </c>
      <c r="C42" s="574"/>
      <c r="D42" s="574"/>
      <c r="E42" s="574"/>
      <c r="F42" s="574"/>
      <c r="G42" s="574"/>
      <c r="H42" s="574"/>
      <c r="I42" s="574"/>
      <c r="J42" s="574"/>
      <c r="K42" s="574"/>
      <c r="L42" s="574"/>
    </row>
    <row r="43" spans="1:14" ht="94.5" customHeight="1" x14ac:dyDescent="0.25">
      <c r="A43" s="561"/>
      <c r="B43" s="575" t="s">
        <v>2323</v>
      </c>
      <c r="C43" s="575"/>
      <c r="D43" s="576" t="s">
        <v>2322</v>
      </c>
      <c r="E43" s="576"/>
      <c r="F43" s="576"/>
      <c r="G43" s="576"/>
      <c r="H43" s="576"/>
      <c r="I43" s="576"/>
      <c r="J43" s="576"/>
      <c r="K43" s="560">
        <v>771000</v>
      </c>
      <c r="L43" s="560"/>
    </row>
    <row r="44" spans="1:14" ht="109.5" customHeight="1" x14ac:dyDescent="0.25">
      <c r="A44" s="561"/>
      <c r="B44" s="575" t="s">
        <v>2321</v>
      </c>
      <c r="C44" s="575"/>
      <c r="D44" s="576" t="s">
        <v>2320</v>
      </c>
      <c r="E44" s="576"/>
      <c r="F44" s="576"/>
      <c r="G44" s="576"/>
      <c r="H44" s="576"/>
      <c r="I44" s="576"/>
      <c r="J44" s="576"/>
      <c r="K44" s="560">
        <v>234357</v>
      </c>
      <c r="L44" s="560"/>
    </row>
    <row r="45" spans="1:14" ht="30" customHeight="1" x14ac:dyDescent="0.25">
      <c r="A45" s="561"/>
      <c r="B45" s="574" t="s">
        <v>2319</v>
      </c>
      <c r="C45" s="574"/>
      <c r="D45" s="574"/>
      <c r="E45" s="574"/>
      <c r="F45" s="574"/>
      <c r="G45" s="574"/>
      <c r="H45" s="574"/>
      <c r="I45" s="574"/>
      <c r="J45" s="574"/>
      <c r="K45" s="574"/>
      <c r="L45" s="574"/>
    </row>
    <row r="46" spans="1:14" ht="30" customHeight="1" x14ac:dyDescent="0.25">
      <c r="A46" s="561"/>
      <c r="B46" s="570" t="s">
        <v>2318</v>
      </c>
      <c r="C46" s="570"/>
      <c r="D46" s="576" t="s">
        <v>2317</v>
      </c>
      <c r="E46" s="576"/>
      <c r="F46" s="576"/>
      <c r="G46" s="576"/>
      <c r="H46" s="576"/>
      <c r="I46" s="576"/>
      <c r="J46" s="576"/>
      <c r="K46" s="560">
        <v>50000</v>
      </c>
      <c r="L46" s="560"/>
    </row>
    <row r="47" spans="1:14" ht="42.75" customHeight="1" x14ac:dyDescent="0.25">
      <c r="A47" s="561"/>
      <c r="B47" s="570" t="s">
        <v>2283</v>
      </c>
      <c r="C47" s="570"/>
      <c r="D47" s="571" t="s">
        <v>2316</v>
      </c>
      <c r="E47" s="571"/>
      <c r="F47" s="571"/>
      <c r="G47" s="571"/>
      <c r="H47" s="571"/>
      <c r="I47" s="571"/>
      <c r="J47" s="571"/>
      <c r="K47" s="560">
        <v>4502.3500000000004</v>
      </c>
      <c r="L47" s="560"/>
    </row>
    <row r="48" spans="1:14" ht="30" customHeight="1" x14ac:dyDescent="0.25">
      <c r="A48" s="561"/>
      <c r="B48" s="570" t="s">
        <v>2315</v>
      </c>
      <c r="C48" s="570"/>
      <c r="D48" s="576" t="s">
        <v>2314</v>
      </c>
      <c r="E48" s="576"/>
      <c r="F48" s="576"/>
      <c r="G48" s="576"/>
      <c r="H48" s="576"/>
      <c r="I48" s="576"/>
      <c r="J48" s="576"/>
      <c r="K48" s="560">
        <v>1095497.6499999999</v>
      </c>
      <c r="L48" s="560"/>
    </row>
    <row r="49" spans="1:14" ht="15" customHeight="1" x14ac:dyDescent="0.25">
      <c r="A49" s="553"/>
      <c r="B49" s="553"/>
      <c r="C49" s="553"/>
      <c r="D49" s="553"/>
      <c r="E49" s="553"/>
      <c r="F49" s="553"/>
      <c r="G49" s="553"/>
      <c r="H49" s="553"/>
      <c r="I49" s="553"/>
      <c r="J49" s="553"/>
      <c r="K49" s="553"/>
      <c r="L49" s="553"/>
    </row>
    <row r="50" spans="1:14" ht="30" customHeight="1" x14ac:dyDescent="0.25">
      <c r="A50" s="561">
        <v>29</v>
      </c>
      <c r="B50" s="562" t="s">
        <v>2313</v>
      </c>
      <c r="C50" s="562"/>
      <c r="D50" s="562"/>
      <c r="E50" s="562"/>
      <c r="F50" s="562"/>
      <c r="G50" s="562"/>
      <c r="H50" s="562"/>
      <c r="I50" s="562"/>
      <c r="J50" s="562"/>
      <c r="K50" s="562"/>
      <c r="L50" s="562"/>
      <c r="N50" s="153" t="s">
        <v>2181</v>
      </c>
    </row>
    <row r="51" spans="1:14" ht="42.75" customHeight="1" x14ac:dyDescent="0.25">
      <c r="A51" s="561"/>
      <c r="B51" s="563" t="s">
        <v>2182</v>
      </c>
      <c r="C51" s="563"/>
      <c r="D51" s="563"/>
      <c r="E51" s="563" t="s">
        <v>2183</v>
      </c>
      <c r="F51" s="563"/>
      <c r="G51" s="563" t="s">
        <v>2184</v>
      </c>
      <c r="H51" s="563"/>
      <c r="I51" s="566" t="s">
        <v>2185</v>
      </c>
      <c r="J51" s="567"/>
      <c r="K51" s="563" t="s">
        <v>2186</v>
      </c>
      <c r="L51" s="563"/>
    </row>
    <row r="52" spans="1:14" ht="42.75" customHeight="1" outlineLevel="1" x14ac:dyDescent="0.25">
      <c r="A52" s="561"/>
      <c r="B52" s="564"/>
      <c r="C52" s="564"/>
      <c r="D52" s="564"/>
      <c r="E52" s="157"/>
      <c r="F52" s="156"/>
      <c r="G52" s="157"/>
      <c r="H52" s="156"/>
      <c r="I52" s="568"/>
      <c r="J52" s="569"/>
      <c r="K52" s="157"/>
      <c r="L52" s="156"/>
    </row>
    <row r="53" spans="1:14" ht="31.5" customHeight="1" x14ac:dyDescent="0.25">
      <c r="A53" s="561"/>
      <c r="B53" s="556" t="s">
        <v>2187</v>
      </c>
      <c r="C53" s="556"/>
      <c r="D53" s="556"/>
      <c r="E53" s="557" t="s">
        <v>2188</v>
      </c>
      <c r="F53" s="557"/>
      <c r="G53" s="557" t="s">
        <v>2189</v>
      </c>
      <c r="H53" s="557"/>
      <c r="I53" s="217"/>
      <c r="J53" s="213">
        <v>64987</v>
      </c>
      <c r="K53" s="565">
        <v>598470</v>
      </c>
      <c r="L53" s="565"/>
    </row>
    <row r="54" spans="1:14" ht="41.25" customHeight="1" x14ac:dyDescent="0.25">
      <c r="A54" s="561"/>
      <c r="B54" s="556" t="s">
        <v>2191</v>
      </c>
      <c r="C54" s="556"/>
      <c r="D54" s="556"/>
      <c r="E54" s="557" t="s">
        <v>2192</v>
      </c>
      <c r="F54" s="557"/>
      <c r="G54" s="557" t="s">
        <v>2193</v>
      </c>
      <c r="H54" s="557"/>
      <c r="I54" s="218"/>
      <c r="J54" s="214">
        <v>1</v>
      </c>
      <c r="K54" s="558">
        <v>31</v>
      </c>
      <c r="L54" s="558"/>
    </row>
    <row r="55" spans="1:14" ht="51.75" customHeight="1" x14ac:dyDescent="0.25">
      <c r="A55" s="561"/>
      <c r="B55" s="556" t="s">
        <v>2311</v>
      </c>
      <c r="C55" s="556"/>
      <c r="D55" s="556"/>
      <c r="E55" s="557" t="s">
        <v>2192</v>
      </c>
      <c r="F55" s="557"/>
      <c r="G55" s="557" t="s">
        <v>2193</v>
      </c>
      <c r="H55" s="557"/>
      <c r="I55" s="218"/>
      <c r="J55" s="214">
        <v>1</v>
      </c>
      <c r="K55" s="558">
        <v>31</v>
      </c>
      <c r="L55" s="558"/>
    </row>
    <row r="56" spans="1:14" ht="27.75" customHeight="1" x14ac:dyDescent="0.25">
      <c r="A56" s="561"/>
      <c r="B56" s="556" t="s">
        <v>2195</v>
      </c>
      <c r="C56" s="556"/>
      <c r="D56" s="556"/>
      <c r="E56" s="557" t="s">
        <v>2192</v>
      </c>
      <c r="F56" s="557"/>
      <c r="G56" s="557" t="s">
        <v>2196</v>
      </c>
      <c r="H56" s="557"/>
      <c r="I56" s="217"/>
      <c r="J56" s="215">
        <v>1866497.65</v>
      </c>
      <c r="K56" s="558">
        <v>350000000</v>
      </c>
      <c r="L56" s="558"/>
    </row>
    <row r="57" spans="1:14" ht="41.25" customHeight="1" x14ac:dyDescent="0.25">
      <c r="A57" s="561"/>
      <c r="B57" s="556" t="s">
        <v>2199</v>
      </c>
      <c r="C57" s="556"/>
      <c r="D57" s="556"/>
      <c r="E57" s="557" t="s">
        <v>2188</v>
      </c>
      <c r="F57" s="557"/>
      <c r="G57" s="557" t="s">
        <v>2200</v>
      </c>
      <c r="H57" s="557"/>
      <c r="I57" s="219"/>
      <c r="J57" s="216">
        <v>0</v>
      </c>
      <c r="K57" s="559" t="s">
        <v>2190</v>
      </c>
      <c r="L57" s="559"/>
    </row>
    <row r="58" spans="1:14" ht="30" customHeight="1" x14ac:dyDescent="0.25">
      <c r="A58" s="561"/>
      <c r="B58" s="556" t="s">
        <v>2201</v>
      </c>
      <c r="C58" s="556"/>
      <c r="D58" s="556"/>
      <c r="E58" s="557" t="s">
        <v>2188</v>
      </c>
      <c r="F58" s="557"/>
      <c r="G58" s="557" t="s">
        <v>2200</v>
      </c>
      <c r="H58" s="557"/>
      <c r="I58" s="219"/>
      <c r="J58" s="216">
        <v>0</v>
      </c>
      <c r="K58" s="559" t="s">
        <v>2190</v>
      </c>
      <c r="L58" s="559"/>
    </row>
    <row r="59" spans="1:14" ht="41.25" customHeight="1" x14ac:dyDescent="0.25">
      <c r="A59" s="561"/>
      <c r="B59" s="556" t="s">
        <v>2202</v>
      </c>
      <c r="C59" s="556"/>
      <c r="D59" s="556"/>
      <c r="E59" s="557" t="s">
        <v>2192</v>
      </c>
      <c r="F59" s="557"/>
      <c r="G59" s="557" t="s">
        <v>2193</v>
      </c>
      <c r="H59" s="557"/>
      <c r="I59" s="219"/>
      <c r="J59" s="216">
        <v>0</v>
      </c>
      <c r="K59" s="559" t="s">
        <v>2190</v>
      </c>
      <c r="L59" s="559"/>
    </row>
    <row r="60" spans="1:14" ht="15" customHeight="1" x14ac:dyDescent="0.25">
      <c r="A60" s="553"/>
      <c r="B60" s="553"/>
      <c r="C60" s="553"/>
      <c r="D60" s="553"/>
      <c r="E60" s="553"/>
      <c r="F60" s="553"/>
      <c r="G60" s="553"/>
      <c r="H60" s="553"/>
      <c r="I60" s="553"/>
      <c r="J60" s="553"/>
      <c r="K60" s="553"/>
      <c r="L60" s="553"/>
    </row>
    <row r="61" spans="1:14" ht="30" customHeight="1" x14ac:dyDescent="0.25">
      <c r="A61" s="155">
        <v>30</v>
      </c>
      <c r="B61" s="554" t="s">
        <v>2203</v>
      </c>
      <c r="C61" s="554"/>
      <c r="D61" s="555" t="s">
        <v>2204</v>
      </c>
      <c r="E61" s="555"/>
      <c r="F61" s="555"/>
      <c r="G61" s="555"/>
      <c r="H61" s="555"/>
      <c r="I61" s="555"/>
      <c r="J61" s="555"/>
      <c r="K61" s="555"/>
      <c r="L61" s="555"/>
    </row>
    <row r="89" spans="1:1" x14ac:dyDescent="0.25">
      <c r="A89" s="153" t="s">
        <v>2205</v>
      </c>
    </row>
    <row r="90" spans="1:1" x14ac:dyDescent="0.25">
      <c r="A90" s="153" t="s">
        <v>14</v>
      </c>
    </row>
    <row r="91" spans="1:1" x14ac:dyDescent="0.25">
      <c r="A91" s="153" t="s">
        <v>2206</v>
      </c>
    </row>
    <row r="92" spans="1:1" x14ac:dyDescent="0.25">
      <c r="A92" s="153" t="s">
        <v>2207</v>
      </c>
    </row>
    <row r="93" spans="1:1" x14ac:dyDescent="0.25">
      <c r="A93" s="153" t="s">
        <v>2208</v>
      </c>
    </row>
    <row r="94" spans="1:1" x14ac:dyDescent="0.25">
      <c r="A94" s="153" t="s">
        <v>2209</v>
      </c>
    </row>
    <row r="95" spans="1:1" x14ac:dyDescent="0.25">
      <c r="A95" s="153" t="s">
        <v>2210</v>
      </c>
    </row>
    <row r="96" spans="1:1" x14ac:dyDescent="0.25">
      <c r="A96" s="153" t="s">
        <v>2211</v>
      </c>
    </row>
    <row r="97" spans="1:1" x14ac:dyDescent="0.25">
      <c r="A97" s="153" t="s">
        <v>2212</v>
      </c>
    </row>
    <row r="98" spans="1:1" x14ac:dyDescent="0.25">
      <c r="A98" s="153" t="s">
        <v>2213</v>
      </c>
    </row>
    <row r="99" spans="1:1" x14ac:dyDescent="0.25">
      <c r="A99" s="153" t="s">
        <v>2214</v>
      </c>
    </row>
    <row r="100" spans="1:1" x14ac:dyDescent="0.25">
      <c r="A100" s="153" t="s">
        <v>2215</v>
      </c>
    </row>
    <row r="101" spans="1:1" x14ac:dyDescent="0.25">
      <c r="A101" s="153" t="s">
        <v>2216</v>
      </c>
    </row>
    <row r="102" spans="1:1" x14ac:dyDescent="0.25">
      <c r="A102" s="153" t="s">
        <v>2217</v>
      </c>
    </row>
    <row r="103" spans="1:1" x14ac:dyDescent="0.25">
      <c r="A103" s="153" t="s">
        <v>2218</v>
      </c>
    </row>
    <row r="104" spans="1:1" x14ac:dyDescent="0.25">
      <c r="A104" s="153" t="s">
        <v>2219</v>
      </c>
    </row>
    <row r="105" spans="1:1" x14ac:dyDescent="0.25">
      <c r="A105" s="153" t="s">
        <v>2220</v>
      </c>
    </row>
    <row r="106" spans="1:1" x14ac:dyDescent="0.25">
      <c r="A106" s="153" t="s">
        <v>2221</v>
      </c>
    </row>
    <row r="109" spans="1:1" x14ac:dyDescent="0.25">
      <c r="A109" s="154" t="s">
        <v>2125</v>
      </c>
    </row>
    <row r="110" spans="1:1" x14ac:dyDescent="0.25">
      <c r="A110" s="154" t="s">
        <v>2222</v>
      </c>
    </row>
    <row r="111" spans="1:1" x14ac:dyDescent="0.25">
      <c r="A111" s="154" t="s">
        <v>2223</v>
      </c>
    </row>
    <row r="112" spans="1:1" x14ac:dyDescent="0.25">
      <c r="A112" s="154" t="s">
        <v>2224</v>
      </c>
    </row>
    <row r="115" spans="1:1" x14ac:dyDescent="0.25">
      <c r="A115" s="153" t="s">
        <v>2225</v>
      </c>
    </row>
    <row r="116" spans="1:1" x14ac:dyDescent="0.25">
      <c r="A116" s="153" t="s">
        <v>2226</v>
      </c>
    </row>
    <row r="117" spans="1:1" x14ac:dyDescent="0.25">
      <c r="A117" s="153" t="s">
        <v>2227</v>
      </c>
    </row>
    <row r="118" spans="1:1" x14ac:dyDescent="0.25">
      <c r="A118" s="153" t="s">
        <v>2228</v>
      </c>
    </row>
    <row r="119" spans="1:1" x14ac:dyDescent="0.25">
      <c r="A119" s="153" t="s">
        <v>2229</v>
      </c>
    </row>
    <row r="120" spans="1:1" x14ac:dyDescent="0.25">
      <c r="A120" s="153" t="s">
        <v>2230</v>
      </c>
    </row>
    <row r="121" spans="1:1" x14ac:dyDescent="0.25">
      <c r="A121" s="153" t="s">
        <v>2231</v>
      </c>
    </row>
    <row r="122" spans="1:1" x14ac:dyDescent="0.25">
      <c r="A122" s="153" t="s">
        <v>2232</v>
      </c>
    </row>
    <row r="123" spans="1:1" x14ac:dyDescent="0.25">
      <c r="A123" s="153" t="s">
        <v>2233</v>
      </c>
    </row>
    <row r="124" spans="1:1" x14ac:dyDescent="0.25">
      <c r="A124" s="153" t="s">
        <v>2127</v>
      </c>
    </row>
    <row r="125" spans="1:1" x14ac:dyDescent="0.25">
      <c r="A125" s="153" t="s">
        <v>2234</v>
      </c>
    </row>
    <row r="126" spans="1:1" x14ac:dyDescent="0.25">
      <c r="A126" s="153" t="s">
        <v>2235</v>
      </c>
    </row>
    <row r="127" spans="1:1" x14ac:dyDescent="0.25">
      <c r="A127" s="153" t="s">
        <v>2236</v>
      </c>
    </row>
    <row r="128" spans="1:1" x14ac:dyDescent="0.25">
      <c r="A128" s="153" t="s">
        <v>2237</v>
      </c>
    </row>
    <row r="129" spans="1:1" x14ac:dyDescent="0.25">
      <c r="A129" s="153" t="s">
        <v>2238</v>
      </c>
    </row>
    <row r="130" spans="1:1" x14ac:dyDescent="0.25">
      <c r="A130" s="153" t="s">
        <v>2239</v>
      </c>
    </row>
    <row r="131" spans="1:1" x14ac:dyDescent="0.25">
      <c r="A131" s="153" t="s">
        <v>2240</v>
      </c>
    </row>
    <row r="132" spans="1:1" x14ac:dyDescent="0.25">
      <c r="A132" s="153" t="s">
        <v>2241</v>
      </c>
    </row>
    <row r="133" spans="1:1" x14ac:dyDescent="0.25">
      <c r="A133" s="153" t="s">
        <v>2242</v>
      </c>
    </row>
    <row r="134" spans="1:1" x14ac:dyDescent="0.25">
      <c r="A134" s="153" t="s">
        <v>2243</v>
      </c>
    </row>
    <row r="135" spans="1:1" x14ac:dyDescent="0.25">
      <c r="A135" s="153" t="s">
        <v>2244</v>
      </c>
    </row>
    <row r="136" spans="1:1" x14ac:dyDescent="0.25">
      <c r="A136" s="153" t="s">
        <v>2245</v>
      </c>
    </row>
    <row r="137" spans="1:1" x14ac:dyDescent="0.25">
      <c r="A137" s="153" t="s">
        <v>2246</v>
      </c>
    </row>
    <row r="138" spans="1:1" x14ac:dyDescent="0.25">
      <c r="A138" s="153" t="s">
        <v>2312</v>
      </c>
    </row>
    <row r="139" spans="1:1" x14ac:dyDescent="0.25">
      <c r="A139" s="153" t="s">
        <v>2248</v>
      </c>
    </row>
    <row r="140" spans="1:1" x14ac:dyDescent="0.25">
      <c r="A140" s="153" t="s">
        <v>2249</v>
      </c>
    </row>
    <row r="141" spans="1:1" x14ac:dyDescent="0.25">
      <c r="A141" s="153" t="s">
        <v>2250</v>
      </c>
    </row>
    <row r="142" spans="1:1" x14ac:dyDescent="0.25">
      <c r="A142" s="153" t="s">
        <v>2251</v>
      </c>
    </row>
    <row r="143" spans="1:1" x14ac:dyDescent="0.25">
      <c r="A143" s="153" t="s">
        <v>2252</v>
      </c>
    </row>
    <row r="144" spans="1:1" x14ac:dyDescent="0.25">
      <c r="A144" s="153" t="s">
        <v>2253</v>
      </c>
    </row>
    <row r="145" spans="1:1" x14ac:dyDescent="0.25">
      <c r="A145" s="153" t="s">
        <v>2254</v>
      </c>
    </row>
    <row r="146" spans="1:1" x14ac:dyDescent="0.25">
      <c r="A146" s="153" t="s">
        <v>2255</v>
      </c>
    </row>
    <row r="147" spans="1:1" x14ac:dyDescent="0.25">
      <c r="A147" s="153" t="s">
        <v>2256</v>
      </c>
    </row>
    <row r="148" spans="1:1" x14ac:dyDescent="0.25">
      <c r="A148" s="153" t="s">
        <v>2257</v>
      </c>
    </row>
    <row r="149" spans="1:1" x14ac:dyDescent="0.25">
      <c r="A149" s="153" t="s">
        <v>2258</v>
      </c>
    </row>
    <row r="150" spans="1:1" x14ac:dyDescent="0.25">
      <c r="A150" s="153" t="s">
        <v>2259</v>
      </c>
    </row>
    <row r="151" spans="1:1" x14ac:dyDescent="0.25">
      <c r="A151" s="153" t="s">
        <v>2260</v>
      </c>
    </row>
    <row r="154" spans="1:1" x14ac:dyDescent="0.25">
      <c r="A154" s="153" t="s">
        <v>2129</v>
      </c>
    </row>
    <row r="155" spans="1:1" x14ac:dyDescent="0.25">
      <c r="A155" s="153" t="s">
        <v>2261</v>
      </c>
    </row>
    <row r="158" spans="1:1" x14ac:dyDescent="0.25">
      <c r="A158" s="153" t="s">
        <v>2262</v>
      </c>
    </row>
    <row r="159" spans="1:1" x14ac:dyDescent="0.25">
      <c r="A159" s="153" t="s">
        <v>2263</v>
      </c>
    </row>
    <row r="160" spans="1:1" x14ac:dyDescent="0.25">
      <c r="A160" s="153" t="s">
        <v>2131</v>
      </c>
    </row>
    <row r="161" spans="1:1" x14ac:dyDescent="0.25">
      <c r="A161" s="153" t="s">
        <v>2264</v>
      </c>
    </row>
    <row r="164" spans="1:1" x14ac:dyDescent="0.25">
      <c r="A164" s="153" t="s">
        <v>2265</v>
      </c>
    </row>
    <row r="165" spans="1:1" x14ac:dyDescent="0.25">
      <c r="A165" s="153" t="s">
        <v>2266</v>
      </c>
    </row>
    <row r="166" spans="1:1" x14ac:dyDescent="0.25">
      <c r="A166" s="153" t="s">
        <v>2133</v>
      </c>
    </row>
    <row r="167" spans="1:1" x14ac:dyDescent="0.25">
      <c r="A167" s="153" t="s">
        <v>2267</v>
      </c>
    </row>
    <row r="168" spans="1:1" x14ac:dyDescent="0.25">
      <c r="A168" s="153" t="s">
        <v>2268</v>
      </c>
    </row>
    <row r="169" spans="1:1" x14ac:dyDescent="0.25">
      <c r="A169" s="153" t="s">
        <v>2269</v>
      </c>
    </row>
  </sheetData>
  <mergeCells count="131">
    <mergeCell ref="A1:L1"/>
    <mergeCell ref="B2:E2"/>
    <mergeCell ref="F2:L2"/>
    <mergeCell ref="A3:L3"/>
    <mergeCell ref="A4:L4"/>
    <mergeCell ref="B5:D5"/>
    <mergeCell ref="E5:L5"/>
    <mergeCell ref="A6:A7"/>
    <mergeCell ref="B6:D7"/>
    <mergeCell ref="E6:L6"/>
    <mergeCell ref="F7:H7"/>
    <mergeCell ref="J7:L7"/>
    <mergeCell ref="A8:A9"/>
    <mergeCell ref="B8:D9"/>
    <mergeCell ref="E10:L10"/>
    <mergeCell ref="B11:D11"/>
    <mergeCell ref="E11:L11"/>
    <mergeCell ref="A16:L16"/>
    <mergeCell ref="B17:C17"/>
    <mergeCell ref="D17:L17"/>
    <mergeCell ref="E8:L8"/>
    <mergeCell ref="F9:H9"/>
    <mergeCell ref="J9:L9"/>
    <mergeCell ref="A15:L15"/>
    <mergeCell ref="B12:D12"/>
    <mergeCell ref="E12:L12"/>
    <mergeCell ref="B10:D10"/>
    <mergeCell ref="B24:C24"/>
    <mergeCell ref="D24:L24"/>
    <mergeCell ref="B18:C18"/>
    <mergeCell ref="D18:L18"/>
    <mergeCell ref="B13:D13"/>
    <mergeCell ref="E13:L13"/>
    <mergeCell ref="B14:D14"/>
    <mergeCell ref="E14:L14"/>
    <mergeCell ref="B19:C19"/>
    <mergeCell ref="D19:L19"/>
    <mergeCell ref="B20:C20"/>
    <mergeCell ref="D20:L20"/>
    <mergeCell ref="B21:C21"/>
    <mergeCell ref="D21:L21"/>
    <mergeCell ref="B22:C22"/>
    <mergeCell ref="D22:L22"/>
    <mergeCell ref="B23:C23"/>
    <mergeCell ref="D23:L23"/>
    <mergeCell ref="A34:C34"/>
    <mergeCell ref="B35:C35"/>
    <mergeCell ref="B36:C36"/>
    <mergeCell ref="B25:C25"/>
    <mergeCell ref="D25:L25"/>
    <mergeCell ref="A26:L26"/>
    <mergeCell ref="B27:C27"/>
    <mergeCell ref="D27:L27"/>
    <mergeCell ref="B28:C28"/>
    <mergeCell ref="D28:L28"/>
    <mergeCell ref="B29:C29"/>
    <mergeCell ref="D29:L29"/>
    <mergeCell ref="A30:L30"/>
    <mergeCell ref="B31:C31"/>
    <mergeCell ref="D31:E31"/>
    <mergeCell ref="F31:G31"/>
    <mergeCell ref="H31:I31"/>
    <mergeCell ref="J31:L31"/>
    <mergeCell ref="B32:C32"/>
    <mergeCell ref="D32:L32"/>
    <mergeCell ref="A33:L33"/>
    <mergeCell ref="B47:C47"/>
    <mergeCell ref="D47:J47"/>
    <mergeCell ref="K47:L47"/>
    <mergeCell ref="B37:C37"/>
    <mergeCell ref="B38:C38"/>
    <mergeCell ref="A39:L39"/>
    <mergeCell ref="A40:A48"/>
    <mergeCell ref="B40:L40"/>
    <mergeCell ref="B41:C41"/>
    <mergeCell ref="D41:J41"/>
    <mergeCell ref="K41:L41"/>
    <mergeCell ref="B42:L42"/>
    <mergeCell ref="B43:C43"/>
    <mergeCell ref="D43:J43"/>
    <mergeCell ref="K43:L43"/>
    <mergeCell ref="B44:C44"/>
    <mergeCell ref="D44:J44"/>
    <mergeCell ref="K44:L44"/>
    <mergeCell ref="B45:L45"/>
    <mergeCell ref="B46:C46"/>
    <mergeCell ref="D46:J46"/>
    <mergeCell ref="K46:L46"/>
    <mergeCell ref="B48:C48"/>
    <mergeCell ref="D48:J48"/>
    <mergeCell ref="K48:L48"/>
    <mergeCell ref="A49:L49"/>
    <mergeCell ref="A50:A59"/>
    <mergeCell ref="B50:L50"/>
    <mergeCell ref="B51:D51"/>
    <mergeCell ref="E51:F51"/>
    <mergeCell ref="G51:H51"/>
    <mergeCell ref="K51:L51"/>
    <mergeCell ref="B52:D52"/>
    <mergeCell ref="B53:D53"/>
    <mergeCell ref="E53:F53"/>
    <mergeCell ref="G53:H53"/>
    <mergeCell ref="K53:L53"/>
    <mergeCell ref="E58:F58"/>
    <mergeCell ref="G58:H58"/>
    <mergeCell ref="K58:L58"/>
    <mergeCell ref="B59:D59"/>
    <mergeCell ref="E59:F59"/>
    <mergeCell ref="G59:H59"/>
    <mergeCell ref="K59:L59"/>
    <mergeCell ref="I51:J52"/>
    <mergeCell ref="A60:L60"/>
    <mergeCell ref="B61:C61"/>
    <mergeCell ref="D61:L61"/>
    <mergeCell ref="B54:D54"/>
    <mergeCell ref="E54:F54"/>
    <mergeCell ref="G54:H54"/>
    <mergeCell ref="K54:L54"/>
    <mergeCell ref="B55:D55"/>
    <mergeCell ref="E55:F55"/>
    <mergeCell ref="G55:H55"/>
    <mergeCell ref="K55:L55"/>
    <mergeCell ref="B56:D56"/>
    <mergeCell ref="E56:F56"/>
    <mergeCell ref="G56:H56"/>
    <mergeCell ref="K56:L56"/>
    <mergeCell ref="B57:D57"/>
    <mergeCell ref="E57:F57"/>
    <mergeCell ref="G57:H57"/>
    <mergeCell ref="K57:L57"/>
    <mergeCell ref="B58:D58"/>
  </mergeCells>
  <dataValidations count="7">
    <dataValidation allowBlank="1" showInputMessage="1" showErrorMessage="1" prompt="zgodnie z właściwym PO" sqref="E11:E13"/>
    <dataValidation type="list" allowBlank="1" showInputMessage="1" showErrorMessage="1" prompt="wybierz Program z listy" sqref="E10">
      <formula1>$A$89:$A$106</formula1>
    </dataValidation>
    <dataValidation type="list" allowBlank="1" showInputMessage="1" showErrorMessage="1" prompt="wybierz PI z listy" sqref="D21">
      <formula1>$A$164:$A$169</formula1>
    </dataValidation>
    <dataValidation type="list" allowBlank="1" showInputMessage="1" showErrorMessage="1" prompt="wybierz Cel Tematyczny" sqref="D20">
      <formula1>$A$158:$A$161</formula1>
    </dataValidation>
    <dataValidation type="list" allowBlank="1" showInputMessage="1" showErrorMessage="1" prompt="wybierz fundusz" sqref="D19">
      <formula1>$A$154:$A$155</formula1>
    </dataValidation>
    <dataValidation type="list" allowBlank="1" showInputMessage="1" showErrorMessage="1" prompt="wybierz narzędzie PP" sqref="D18">
      <formula1>$A$115:$A$151</formula1>
    </dataValidation>
    <dataValidation type="list" allowBlank="1" showInputMessage="1" showErrorMessage="1" sqref="D17">
      <formula1>$A$109:$A$112</formula1>
    </dataValidation>
  </dataValidations>
  <pageMargins left="0.25" right="0.25" top="1.0472440944881893" bottom="1.1437007874015752" header="0.30000000000000004" footer="0.75000000000000011"/>
  <pageSetup paperSize="9" fitToWidth="0" fitToHeight="0" orientation="landscape" r:id="rId1"/>
  <headerFooter alignWithMargins="0">
    <oddHeader>&amp;C&amp;"Calibri1,Regular"Załącznik 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P166"/>
  <sheetViews>
    <sheetView topLeftCell="A31" zoomScale="80" zoomScaleNormal="80" workbookViewId="0">
      <selection activeCell="K50" sqref="K50:L50"/>
    </sheetView>
  </sheetViews>
  <sheetFormatPr defaultColWidth="9.140625" defaultRowHeight="12.75" outlineLevelRow="1" x14ac:dyDescent="0.2"/>
  <cols>
    <col min="1" max="1" width="5.140625" style="127" customWidth="1"/>
    <col min="2" max="2" width="9.140625" style="127"/>
    <col min="3" max="3" width="18.5703125" style="127" customWidth="1"/>
    <col min="4" max="4" width="12.85546875" style="127" customWidth="1"/>
    <col min="5" max="5" width="12.85546875" style="127" bestFit="1" customWidth="1"/>
    <col min="6" max="6" width="15.28515625" style="127" customWidth="1"/>
    <col min="7" max="7" width="13.85546875" style="127" customWidth="1"/>
    <col min="8" max="8" width="15.140625" style="127" customWidth="1"/>
    <col min="9" max="9" width="9.7109375" style="127" customWidth="1"/>
    <col min="10" max="10" width="11.42578125" style="127" customWidth="1"/>
    <col min="11" max="11" width="9.7109375" style="127" customWidth="1"/>
    <col min="12" max="12" width="62.7109375" style="127" customWidth="1"/>
    <col min="13" max="13" width="22" style="127" customWidth="1"/>
    <col min="14" max="14" width="9.85546875" style="127" bestFit="1" customWidth="1"/>
    <col min="15" max="15" width="25.7109375" style="127" customWidth="1"/>
    <col min="16" max="16" width="17.42578125" style="127" customWidth="1"/>
    <col min="17" max="17" width="9.140625" style="127"/>
    <col min="18" max="18" width="10.5703125" style="127" bestFit="1" customWidth="1"/>
    <col min="19" max="16384" width="9.140625" style="127"/>
  </cols>
  <sheetData>
    <row r="1" spans="1:15" ht="41.25" customHeight="1" x14ac:dyDescent="0.2">
      <c r="A1" s="499" t="s">
        <v>2100</v>
      </c>
      <c r="B1" s="500"/>
      <c r="C1" s="500"/>
      <c r="D1" s="500"/>
      <c r="E1" s="500"/>
      <c r="F1" s="500"/>
      <c r="G1" s="500"/>
      <c r="H1" s="500"/>
      <c r="I1" s="500"/>
      <c r="J1" s="500"/>
      <c r="K1" s="500"/>
      <c r="L1" s="501"/>
      <c r="N1" s="223" t="s">
        <v>2101</v>
      </c>
      <c r="O1" s="223"/>
    </row>
    <row r="2" spans="1:15" ht="30" customHeight="1" thickBot="1" x14ac:dyDescent="0.25">
      <c r="A2" s="128">
        <v>1</v>
      </c>
      <c r="B2" s="502" t="s">
        <v>2102</v>
      </c>
      <c r="C2" s="502"/>
      <c r="D2" s="502"/>
      <c r="E2" s="503"/>
      <c r="F2" s="504" t="s">
        <v>2344</v>
      </c>
      <c r="G2" s="504"/>
      <c r="H2" s="504"/>
      <c r="I2" s="504"/>
      <c r="J2" s="504"/>
      <c r="K2" s="504"/>
      <c r="L2" s="505"/>
      <c r="N2" s="223" t="s">
        <v>2104</v>
      </c>
      <c r="O2" s="223"/>
    </row>
    <row r="3" spans="1:15" ht="15" customHeight="1" thickBot="1" x14ac:dyDescent="0.25">
      <c r="A3" s="506"/>
      <c r="B3" s="507"/>
      <c r="C3" s="507"/>
      <c r="D3" s="507"/>
      <c r="E3" s="507"/>
      <c r="F3" s="507"/>
      <c r="G3" s="507"/>
      <c r="H3" s="507"/>
      <c r="I3" s="507"/>
      <c r="J3" s="507"/>
      <c r="K3" s="507"/>
      <c r="L3" s="508"/>
      <c r="N3" s="223"/>
      <c r="O3" s="223"/>
    </row>
    <row r="4" spans="1:15" ht="30" customHeight="1" x14ac:dyDescent="0.25">
      <c r="A4" s="482" t="s">
        <v>0</v>
      </c>
      <c r="B4" s="483"/>
      <c r="C4" s="483"/>
      <c r="D4" s="483"/>
      <c r="E4" s="483"/>
      <c r="F4" s="483"/>
      <c r="G4" s="483"/>
      <c r="H4" s="483"/>
      <c r="I4" s="483"/>
      <c r="J4" s="483"/>
      <c r="K4" s="509"/>
      <c r="L4" s="510"/>
      <c r="N4" s="223"/>
      <c r="O4" s="223"/>
    </row>
    <row r="5" spans="1:15" ht="30" customHeight="1" x14ac:dyDescent="0.2">
      <c r="A5" s="129">
        <v>2</v>
      </c>
      <c r="B5" s="651" t="s">
        <v>2105</v>
      </c>
      <c r="C5" s="651"/>
      <c r="D5" s="651"/>
      <c r="E5" s="511" t="s">
        <v>2345</v>
      </c>
      <c r="F5" s="511"/>
      <c r="G5" s="511"/>
      <c r="H5" s="511"/>
      <c r="I5" s="511"/>
      <c r="J5" s="511"/>
      <c r="K5" s="511"/>
      <c r="L5" s="512"/>
      <c r="N5" s="223" t="s">
        <v>2107</v>
      </c>
      <c r="O5" s="223"/>
    </row>
    <row r="6" spans="1:15" ht="30" customHeight="1" x14ac:dyDescent="0.2">
      <c r="A6" s="513">
        <v>3</v>
      </c>
      <c r="B6" s="651" t="s">
        <v>2108</v>
      </c>
      <c r="C6" s="651"/>
      <c r="D6" s="651"/>
      <c r="E6" s="654" t="s">
        <v>2346</v>
      </c>
      <c r="F6" s="654"/>
      <c r="G6" s="654"/>
      <c r="H6" s="654"/>
      <c r="I6" s="654"/>
      <c r="J6" s="654"/>
      <c r="K6" s="654"/>
      <c r="L6" s="655"/>
      <c r="N6" s="223" t="s">
        <v>2110</v>
      </c>
      <c r="O6" s="223"/>
    </row>
    <row r="7" spans="1:15" ht="30" customHeight="1" x14ac:dyDescent="0.2">
      <c r="A7" s="513"/>
      <c r="B7" s="651"/>
      <c r="C7" s="651"/>
      <c r="D7" s="651"/>
      <c r="E7" s="163" t="s">
        <v>2111</v>
      </c>
      <c r="F7" s="514" t="s">
        <v>87</v>
      </c>
      <c r="G7" s="514"/>
      <c r="H7" s="514"/>
      <c r="I7" s="163" t="s">
        <v>2113</v>
      </c>
      <c r="J7" s="515">
        <v>1465</v>
      </c>
      <c r="K7" s="516"/>
      <c r="L7" s="517"/>
      <c r="N7" s="223"/>
      <c r="O7" s="223"/>
    </row>
    <row r="8" spans="1:15" ht="30" customHeight="1" x14ac:dyDescent="0.2">
      <c r="A8" s="656">
        <v>4</v>
      </c>
      <c r="B8" s="658" t="s">
        <v>2115</v>
      </c>
      <c r="C8" s="659"/>
      <c r="D8" s="660"/>
      <c r="E8" s="664" t="s">
        <v>2116</v>
      </c>
      <c r="F8" s="665"/>
      <c r="G8" s="665"/>
      <c r="H8" s="665"/>
      <c r="I8" s="665"/>
      <c r="J8" s="665"/>
      <c r="K8" s="665"/>
      <c r="L8" s="666"/>
      <c r="N8" s="223" t="s">
        <v>2104</v>
      </c>
      <c r="O8" s="223"/>
    </row>
    <row r="9" spans="1:15" ht="30" customHeight="1" x14ac:dyDescent="0.2">
      <c r="A9" s="657"/>
      <c r="B9" s="661"/>
      <c r="C9" s="662"/>
      <c r="D9" s="663"/>
      <c r="E9" s="163" t="s">
        <v>2111</v>
      </c>
      <c r="F9" s="664" t="s">
        <v>2117</v>
      </c>
      <c r="G9" s="665"/>
      <c r="H9" s="667"/>
      <c r="I9" s="163" t="s">
        <v>2113</v>
      </c>
      <c r="J9" s="664" t="s">
        <v>2117</v>
      </c>
      <c r="K9" s="665"/>
      <c r="L9" s="666"/>
      <c r="N9" s="223"/>
      <c r="O9" s="223"/>
    </row>
    <row r="10" spans="1:15" ht="30" customHeight="1" x14ac:dyDescent="0.2">
      <c r="A10" s="129">
        <v>5</v>
      </c>
      <c r="B10" s="668" t="s">
        <v>11</v>
      </c>
      <c r="C10" s="669"/>
      <c r="D10" s="670"/>
      <c r="E10" s="527" t="s">
        <v>14</v>
      </c>
      <c r="F10" s="671"/>
      <c r="G10" s="671"/>
      <c r="H10" s="671"/>
      <c r="I10" s="671"/>
      <c r="J10" s="671"/>
      <c r="K10" s="671"/>
      <c r="L10" s="672"/>
      <c r="N10" s="223" t="s">
        <v>2104</v>
      </c>
      <c r="O10" s="223"/>
    </row>
    <row r="11" spans="1:15" ht="33" customHeight="1" x14ac:dyDescent="0.2">
      <c r="A11" s="129">
        <v>6</v>
      </c>
      <c r="B11" s="668" t="s">
        <v>2118</v>
      </c>
      <c r="C11" s="669"/>
      <c r="D11" s="670"/>
      <c r="E11" s="648" t="s">
        <v>2119</v>
      </c>
      <c r="F11" s="649"/>
      <c r="G11" s="649"/>
      <c r="H11" s="649"/>
      <c r="I11" s="649"/>
      <c r="J11" s="649"/>
      <c r="K11" s="649"/>
      <c r="L11" s="650"/>
      <c r="N11" s="223" t="s">
        <v>2104</v>
      </c>
      <c r="O11" s="223"/>
    </row>
    <row r="12" spans="1:15" ht="30" customHeight="1" x14ac:dyDescent="0.2">
      <c r="A12" s="129">
        <v>7</v>
      </c>
      <c r="B12" s="651" t="s">
        <v>2120</v>
      </c>
      <c r="C12" s="651"/>
      <c r="D12" s="651"/>
      <c r="E12" s="551" t="s">
        <v>2297</v>
      </c>
      <c r="F12" s="551"/>
      <c r="G12" s="551"/>
      <c r="H12" s="551"/>
      <c r="I12" s="551"/>
      <c r="J12" s="551"/>
      <c r="K12" s="551"/>
      <c r="L12" s="552"/>
      <c r="N12" s="223" t="s">
        <v>2104</v>
      </c>
      <c r="O12" s="223"/>
    </row>
    <row r="13" spans="1:15" ht="30" customHeight="1" x14ac:dyDescent="0.2">
      <c r="A13" s="129">
        <v>8</v>
      </c>
      <c r="B13" s="651" t="s">
        <v>2122</v>
      </c>
      <c r="C13" s="651"/>
      <c r="D13" s="651"/>
      <c r="E13" s="491" t="s">
        <v>2117</v>
      </c>
      <c r="F13" s="491"/>
      <c r="G13" s="491"/>
      <c r="H13" s="491"/>
      <c r="I13" s="491"/>
      <c r="J13" s="491"/>
      <c r="K13" s="491"/>
      <c r="L13" s="492"/>
      <c r="N13" s="223" t="s">
        <v>2104</v>
      </c>
      <c r="O13" s="223"/>
    </row>
    <row r="14" spans="1:15" ht="64.5" customHeight="1" thickBot="1" x14ac:dyDescent="0.25">
      <c r="A14" s="129">
        <v>9</v>
      </c>
      <c r="B14" s="651" t="s">
        <v>2</v>
      </c>
      <c r="C14" s="651"/>
      <c r="D14" s="651"/>
      <c r="E14" s="652" t="s">
        <v>2364</v>
      </c>
      <c r="F14" s="652"/>
      <c r="G14" s="652"/>
      <c r="H14" s="652"/>
      <c r="I14" s="652"/>
      <c r="J14" s="652"/>
      <c r="K14" s="652"/>
      <c r="L14" s="653"/>
      <c r="N14" s="223" t="s">
        <v>2104</v>
      </c>
      <c r="O14" s="223"/>
    </row>
    <row r="15" spans="1:15" ht="15" customHeight="1" thickBot="1" x14ac:dyDescent="0.25">
      <c r="A15" s="506"/>
      <c r="B15" s="507"/>
      <c r="C15" s="507"/>
      <c r="D15" s="507"/>
      <c r="E15" s="507"/>
      <c r="F15" s="507"/>
      <c r="G15" s="507"/>
      <c r="H15" s="507"/>
      <c r="I15" s="507"/>
      <c r="J15" s="507"/>
      <c r="K15" s="507"/>
      <c r="L15" s="508"/>
      <c r="N15" s="223"/>
      <c r="O15" s="223"/>
    </row>
    <row r="16" spans="1:15" ht="30" customHeight="1" x14ac:dyDescent="0.2">
      <c r="A16" s="482" t="s">
        <v>2123</v>
      </c>
      <c r="B16" s="483"/>
      <c r="C16" s="483"/>
      <c r="D16" s="483"/>
      <c r="E16" s="483"/>
      <c r="F16" s="483"/>
      <c r="G16" s="483"/>
      <c r="H16" s="483"/>
      <c r="I16" s="483"/>
      <c r="J16" s="483"/>
      <c r="K16" s="483"/>
      <c r="L16" s="484"/>
      <c r="N16" s="223"/>
      <c r="O16" s="223"/>
    </row>
    <row r="17" spans="1:15" ht="41.25" customHeight="1" x14ac:dyDescent="0.2">
      <c r="A17" s="129">
        <v>10</v>
      </c>
      <c r="B17" s="465" t="s">
        <v>2124</v>
      </c>
      <c r="C17" s="465"/>
      <c r="D17" s="485" t="s">
        <v>2125</v>
      </c>
      <c r="E17" s="485"/>
      <c r="F17" s="485"/>
      <c r="G17" s="485"/>
      <c r="H17" s="485"/>
      <c r="I17" s="485"/>
      <c r="J17" s="485"/>
      <c r="K17" s="485"/>
      <c r="L17" s="486"/>
      <c r="N17" s="223" t="s">
        <v>2104</v>
      </c>
      <c r="O17" s="223"/>
    </row>
    <row r="18" spans="1:15" ht="49.5" customHeight="1" thickBot="1" x14ac:dyDescent="0.25">
      <c r="A18" s="131">
        <v>11</v>
      </c>
      <c r="B18" s="487" t="s">
        <v>2126</v>
      </c>
      <c r="C18" s="487"/>
      <c r="D18" s="468" t="s">
        <v>2235</v>
      </c>
      <c r="E18" s="468"/>
      <c r="F18" s="468"/>
      <c r="G18" s="468"/>
      <c r="H18" s="468"/>
      <c r="I18" s="468"/>
      <c r="J18" s="468"/>
      <c r="K18" s="468"/>
      <c r="L18" s="469"/>
      <c r="N18" s="223" t="s">
        <v>2104</v>
      </c>
      <c r="O18" s="223"/>
    </row>
    <row r="19" spans="1:15" ht="15" customHeight="1" thickBot="1" x14ac:dyDescent="0.25">
      <c r="A19" s="424"/>
      <c r="B19" s="424"/>
      <c r="C19" s="424"/>
      <c r="D19" s="424"/>
      <c r="E19" s="424"/>
      <c r="F19" s="424"/>
      <c r="G19" s="424"/>
      <c r="H19" s="424"/>
      <c r="I19" s="424"/>
      <c r="J19" s="424"/>
      <c r="K19" s="424"/>
      <c r="L19" s="424"/>
      <c r="N19" s="223"/>
      <c r="O19" s="223"/>
    </row>
    <row r="20" spans="1:15" ht="30" customHeight="1" x14ac:dyDescent="0.2">
      <c r="A20" s="132">
        <v>12</v>
      </c>
      <c r="B20" s="477" t="s">
        <v>2128</v>
      </c>
      <c r="C20" s="477"/>
      <c r="D20" s="631" t="s">
        <v>2129</v>
      </c>
      <c r="E20" s="631"/>
      <c r="F20" s="631"/>
      <c r="G20" s="631"/>
      <c r="H20" s="631"/>
      <c r="I20" s="631"/>
      <c r="J20" s="631"/>
      <c r="K20" s="631"/>
      <c r="L20" s="632"/>
      <c r="N20" s="223" t="s">
        <v>2104</v>
      </c>
      <c r="O20" s="223"/>
    </row>
    <row r="21" spans="1:15" ht="30" customHeight="1" x14ac:dyDescent="0.2">
      <c r="A21" s="133">
        <v>13</v>
      </c>
      <c r="B21" s="465" t="s">
        <v>2130</v>
      </c>
      <c r="C21" s="465"/>
      <c r="D21" s="646" t="s">
        <v>2131</v>
      </c>
      <c r="E21" s="646"/>
      <c r="F21" s="646"/>
      <c r="G21" s="646"/>
      <c r="H21" s="646"/>
      <c r="I21" s="646"/>
      <c r="J21" s="646"/>
      <c r="K21" s="646"/>
      <c r="L21" s="647"/>
      <c r="N21" s="223" t="s">
        <v>2104</v>
      </c>
      <c r="O21" s="223"/>
    </row>
    <row r="22" spans="1:15" ht="63" customHeight="1" x14ac:dyDescent="0.2">
      <c r="A22" s="133">
        <v>14</v>
      </c>
      <c r="B22" s="465" t="s">
        <v>2132</v>
      </c>
      <c r="C22" s="465"/>
      <c r="D22" s="646" t="s">
        <v>2133</v>
      </c>
      <c r="E22" s="646"/>
      <c r="F22" s="646"/>
      <c r="G22" s="646"/>
      <c r="H22" s="646"/>
      <c r="I22" s="646"/>
      <c r="J22" s="646"/>
      <c r="K22" s="646"/>
      <c r="L22" s="647"/>
      <c r="N22" s="223" t="s">
        <v>2104</v>
      </c>
      <c r="O22" s="223"/>
    </row>
    <row r="23" spans="1:15" ht="98.25" customHeight="1" x14ac:dyDescent="0.2">
      <c r="A23" s="133">
        <v>15</v>
      </c>
      <c r="B23" s="465" t="s">
        <v>2134</v>
      </c>
      <c r="C23" s="465"/>
      <c r="D23" s="633" t="s">
        <v>2347</v>
      </c>
      <c r="E23" s="633"/>
      <c r="F23" s="633"/>
      <c r="G23" s="633"/>
      <c r="H23" s="633"/>
      <c r="I23" s="633"/>
      <c r="J23" s="633"/>
      <c r="K23" s="633"/>
      <c r="L23" s="634"/>
      <c r="N23" s="223" t="s">
        <v>2104</v>
      </c>
      <c r="O23" s="223"/>
    </row>
    <row r="24" spans="1:15" ht="283.5" customHeight="1" x14ac:dyDescent="0.2">
      <c r="A24" s="617">
        <v>16</v>
      </c>
      <c r="B24" s="636" t="s">
        <v>2136</v>
      </c>
      <c r="C24" s="637"/>
      <c r="D24" s="640" t="s">
        <v>2348</v>
      </c>
      <c r="E24" s="641"/>
      <c r="F24" s="641"/>
      <c r="G24" s="641"/>
      <c r="H24" s="641"/>
      <c r="I24" s="641"/>
      <c r="J24" s="641"/>
      <c r="K24" s="641"/>
      <c r="L24" s="642"/>
      <c r="N24" s="223"/>
      <c r="O24" s="223"/>
    </row>
    <row r="25" spans="1:15" ht="193.5" customHeight="1" x14ac:dyDescent="0.2">
      <c r="A25" s="635"/>
      <c r="B25" s="638"/>
      <c r="C25" s="639"/>
      <c r="D25" s="643"/>
      <c r="E25" s="644"/>
      <c r="F25" s="644"/>
      <c r="G25" s="644"/>
      <c r="H25" s="644"/>
      <c r="I25" s="644"/>
      <c r="J25" s="644"/>
      <c r="K25" s="644"/>
      <c r="L25" s="645"/>
      <c r="N25" s="223" t="s">
        <v>2138</v>
      </c>
      <c r="O25" s="224"/>
    </row>
    <row r="26" spans="1:15" ht="221.25" customHeight="1" x14ac:dyDescent="0.2">
      <c r="A26" s="133">
        <v>17</v>
      </c>
      <c r="B26" s="475" t="s">
        <v>2139</v>
      </c>
      <c r="C26" s="476"/>
      <c r="D26" s="633" t="s">
        <v>2349</v>
      </c>
      <c r="E26" s="646"/>
      <c r="F26" s="646"/>
      <c r="G26" s="646"/>
      <c r="H26" s="646"/>
      <c r="I26" s="646"/>
      <c r="J26" s="646"/>
      <c r="K26" s="646"/>
      <c r="L26" s="647"/>
      <c r="M26" s="127" t="s">
        <v>2350</v>
      </c>
      <c r="N26" s="223" t="s">
        <v>2104</v>
      </c>
      <c r="O26" s="223"/>
    </row>
    <row r="27" spans="1:15" ht="241.5" customHeight="1" thickBot="1" x14ac:dyDescent="0.25">
      <c r="A27" s="131">
        <v>18</v>
      </c>
      <c r="B27" s="439" t="s">
        <v>2141</v>
      </c>
      <c r="C27" s="439"/>
      <c r="D27" s="609" t="s">
        <v>2351</v>
      </c>
      <c r="E27" s="610"/>
      <c r="F27" s="610"/>
      <c r="G27" s="610"/>
      <c r="H27" s="610"/>
      <c r="I27" s="610"/>
      <c r="J27" s="610"/>
      <c r="K27" s="610"/>
      <c r="L27" s="629"/>
      <c r="N27" s="223" t="s">
        <v>2104</v>
      </c>
      <c r="O27" s="223"/>
    </row>
    <row r="28" spans="1:15" ht="15.75" customHeight="1" thickBot="1" x14ac:dyDescent="0.25">
      <c r="A28" s="424"/>
      <c r="B28" s="424"/>
      <c r="C28" s="424"/>
      <c r="D28" s="424"/>
      <c r="E28" s="424"/>
      <c r="F28" s="424"/>
      <c r="G28" s="424"/>
      <c r="H28" s="424"/>
      <c r="I28" s="424"/>
      <c r="J28" s="424"/>
      <c r="K28" s="424"/>
      <c r="L28" s="424"/>
      <c r="N28" s="223"/>
      <c r="O28" s="223"/>
    </row>
    <row r="29" spans="1:15" ht="90" customHeight="1" x14ac:dyDescent="0.2">
      <c r="A29" s="132">
        <v>19</v>
      </c>
      <c r="B29" s="470" t="s">
        <v>2143</v>
      </c>
      <c r="C29" s="470"/>
      <c r="D29" s="630" t="s">
        <v>2352</v>
      </c>
      <c r="E29" s="631"/>
      <c r="F29" s="631"/>
      <c r="G29" s="631"/>
      <c r="H29" s="631"/>
      <c r="I29" s="631"/>
      <c r="J29" s="631"/>
      <c r="K29" s="631"/>
      <c r="L29" s="632"/>
      <c r="N29" s="223" t="s">
        <v>2104</v>
      </c>
      <c r="O29" s="223"/>
    </row>
    <row r="30" spans="1:15" ht="211.5" customHeight="1" x14ac:dyDescent="0.2">
      <c r="A30" s="133">
        <v>20</v>
      </c>
      <c r="B30" s="438" t="s">
        <v>2145</v>
      </c>
      <c r="C30" s="438"/>
      <c r="D30" s="628" t="s">
        <v>2353</v>
      </c>
      <c r="E30" s="534"/>
      <c r="F30" s="534"/>
      <c r="G30" s="534"/>
      <c r="H30" s="534"/>
      <c r="I30" s="534"/>
      <c r="J30" s="534"/>
      <c r="K30" s="534"/>
      <c r="L30" s="535"/>
      <c r="M30" s="164"/>
      <c r="N30" s="223" t="s">
        <v>2147</v>
      </c>
      <c r="O30" s="223"/>
    </row>
    <row r="31" spans="1:15" ht="147.75" customHeight="1" thickBot="1" x14ac:dyDescent="0.25">
      <c r="A31" s="133">
        <v>21</v>
      </c>
      <c r="B31" s="465" t="s">
        <v>2148</v>
      </c>
      <c r="C31" s="465"/>
      <c r="D31" s="628" t="s">
        <v>2354</v>
      </c>
      <c r="E31" s="534"/>
      <c r="F31" s="534"/>
      <c r="G31" s="534"/>
      <c r="H31" s="534"/>
      <c r="I31" s="534"/>
      <c r="J31" s="534"/>
      <c r="K31" s="534"/>
      <c r="L31" s="535"/>
      <c r="M31" s="164"/>
      <c r="N31" s="223" t="s">
        <v>2104</v>
      </c>
      <c r="O31" s="223"/>
    </row>
    <row r="32" spans="1:15" ht="13.5" thickBot="1" x14ac:dyDescent="0.25">
      <c r="A32" s="424"/>
      <c r="B32" s="424"/>
      <c r="C32" s="424"/>
      <c r="D32" s="424"/>
      <c r="E32" s="424"/>
      <c r="F32" s="424"/>
      <c r="G32" s="424"/>
      <c r="H32" s="424"/>
      <c r="I32" s="424"/>
      <c r="J32" s="424"/>
      <c r="K32" s="424"/>
      <c r="L32" s="424"/>
      <c r="N32" s="223"/>
      <c r="O32" s="223"/>
    </row>
    <row r="33" spans="1:16" ht="36.75" customHeight="1" x14ac:dyDescent="0.2">
      <c r="A33" s="134">
        <v>22</v>
      </c>
      <c r="B33" s="457" t="s">
        <v>2150</v>
      </c>
      <c r="C33" s="457"/>
      <c r="D33" s="458" t="s">
        <v>2151</v>
      </c>
      <c r="E33" s="458"/>
      <c r="F33" s="531" t="s">
        <v>2355</v>
      </c>
      <c r="G33" s="459"/>
      <c r="H33" s="460" t="s">
        <v>2153</v>
      </c>
      <c r="I33" s="461"/>
      <c r="J33" s="625" t="s">
        <v>2356</v>
      </c>
      <c r="K33" s="626"/>
      <c r="L33" s="627"/>
      <c r="N33" s="223" t="s">
        <v>2155</v>
      </c>
      <c r="O33" s="224"/>
    </row>
    <row r="34" spans="1:16" ht="39" customHeight="1" thickBot="1" x14ac:dyDescent="0.25">
      <c r="A34" s="131">
        <v>23</v>
      </c>
      <c r="B34" s="452" t="s">
        <v>2156</v>
      </c>
      <c r="C34" s="453"/>
      <c r="D34" s="450" t="s">
        <v>2357</v>
      </c>
      <c r="E34" s="450"/>
      <c r="F34" s="450"/>
      <c r="G34" s="450"/>
      <c r="H34" s="450"/>
      <c r="I34" s="450"/>
      <c r="J34" s="450"/>
      <c r="K34" s="450"/>
      <c r="L34" s="451"/>
      <c r="N34" s="223" t="s">
        <v>2157</v>
      </c>
      <c r="O34" s="223"/>
    </row>
    <row r="35" spans="1:16" ht="15" customHeight="1" thickBot="1" x14ac:dyDescent="0.25">
      <c r="A35" s="424"/>
      <c r="B35" s="424"/>
      <c r="C35" s="424"/>
      <c r="D35" s="424"/>
      <c r="E35" s="424"/>
      <c r="F35" s="424"/>
      <c r="G35" s="424"/>
      <c r="H35" s="424"/>
      <c r="I35" s="424"/>
      <c r="J35" s="424"/>
      <c r="K35" s="424"/>
      <c r="L35" s="424"/>
      <c r="N35" s="223"/>
      <c r="O35" s="223"/>
    </row>
    <row r="36" spans="1:16" ht="30" customHeight="1" x14ac:dyDescent="0.2">
      <c r="A36" s="456" t="s">
        <v>2158</v>
      </c>
      <c r="B36" s="442"/>
      <c r="C36" s="442"/>
      <c r="D36" s="135">
        <v>2016</v>
      </c>
      <c r="E36" s="135">
        <v>2017</v>
      </c>
      <c r="F36" s="135">
        <v>2018</v>
      </c>
      <c r="G36" s="135">
        <v>2019</v>
      </c>
      <c r="H36" s="135">
        <v>2020</v>
      </c>
      <c r="I36" s="135">
        <v>2021</v>
      </c>
      <c r="J36" s="135">
        <v>2022</v>
      </c>
      <c r="K36" s="135">
        <v>2023</v>
      </c>
      <c r="L36" s="136" t="s">
        <v>2160</v>
      </c>
      <c r="N36" s="223"/>
      <c r="O36" s="223"/>
    </row>
    <row r="37" spans="1:16" ht="45" customHeight="1" x14ac:dyDescent="0.2">
      <c r="A37" s="133">
        <v>24</v>
      </c>
      <c r="B37" s="438" t="s">
        <v>2161</v>
      </c>
      <c r="C37" s="438"/>
      <c r="D37" s="165">
        <v>0</v>
      </c>
      <c r="E37" s="165">
        <v>7000000</v>
      </c>
      <c r="F37" s="166">
        <v>2853990</v>
      </c>
      <c r="G37" s="166">
        <v>0</v>
      </c>
      <c r="H37" s="166">
        <v>0</v>
      </c>
      <c r="I37" s="165">
        <v>0</v>
      </c>
      <c r="J37" s="165">
        <v>0</v>
      </c>
      <c r="K37" s="165">
        <v>0</v>
      </c>
      <c r="L37" s="139">
        <f>E37+F37+D37</f>
        <v>9853990</v>
      </c>
      <c r="N37" s="223" t="s">
        <v>2162</v>
      </c>
      <c r="O37" s="225"/>
      <c r="P37" s="167"/>
    </row>
    <row r="38" spans="1:16" ht="45" customHeight="1" x14ac:dyDescent="0.2">
      <c r="A38" s="133">
        <v>25</v>
      </c>
      <c r="B38" s="438" t="s">
        <v>2163</v>
      </c>
      <c r="C38" s="438"/>
      <c r="D38" s="165">
        <v>0</v>
      </c>
      <c r="E38" s="165">
        <v>7000000</v>
      </c>
      <c r="F38" s="165">
        <v>2853990</v>
      </c>
      <c r="G38" s="165">
        <v>0</v>
      </c>
      <c r="H38" s="165">
        <v>0</v>
      </c>
      <c r="I38" s="165">
        <v>0</v>
      </c>
      <c r="J38" s="165">
        <v>0</v>
      </c>
      <c r="K38" s="165">
        <v>0</v>
      </c>
      <c r="L38" s="139">
        <f>E38+F38+D38</f>
        <v>9853990</v>
      </c>
      <c r="N38" s="223" t="s">
        <v>2164</v>
      </c>
      <c r="O38" s="226">
        <v>2853990</v>
      </c>
    </row>
    <row r="39" spans="1:16" ht="45" customHeight="1" x14ac:dyDescent="0.2">
      <c r="A39" s="133">
        <v>26</v>
      </c>
      <c r="B39" s="438" t="s">
        <v>2165</v>
      </c>
      <c r="C39" s="438"/>
      <c r="D39" s="165">
        <f t="shared" ref="D39:K39" si="0">ROUNDDOWN(D38*0.8,2)</f>
        <v>0</v>
      </c>
      <c r="E39" s="165">
        <f t="shared" si="0"/>
        <v>5600000</v>
      </c>
      <c r="F39" s="165">
        <f t="shared" si="0"/>
        <v>2283192</v>
      </c>
      <c r="G39" s="165">
        <f t="shared" si="0"/>
        <v>0</v>
      </c>
      <c r="H39" s="165">
        <f t="shared" si="0"/>
        <v>0</v>
      </c>
      <c r="I39" s="165">
        <f t="shared" si="0"/>
        <v>0</v>
      </c>
      <c r="J39" s="165">
        <f t="shared" si="0"/>
        <v>0</v>
      </c>
      <c r="K39" s="165">
        <f t="shared" si="0"/>
        <v>0</v>
      </c>
      <c r="L39" s="139">
        <f>E39+F39+D39</f>
        <v>7883192</v>
      </c>
      <c r="N39" s="223" t="s">
        <v>2166</v>
      </c>
      <c r="O39" s="223"/>
    </row>
    <row r="40" spans="1:16" ht="45" customHeight="1" thickBot="1" x14ac:dyDescent="0.25">
      <c r="A40" s="131">
        <v>27</v>
      </c>
      <c r="B40" s="439" t="s">
        <v>2167</v>
      </c>
      <c r="C40" s="439"/>
      <c r="D40" s="185">
        <f>IFERROR(D39/#REF!,0)*100</f>
        <v>0</v>
      </c>
      <c r="E40" s="185">
        <v>80</v>
      </c>
      <c r="F40" s="185">
        <v>80</v>
      </c>
      <c r="G40" s="185">
        <f>IFERROR(G39/#REF!,0)*100</f>
        <v>0</v>
      </c>
      <c r="H40" s="185">
        <f>IFERROR(H39/#REF!,0)*100</f>
        <v>0</v>
      </c>
      <c r="I40" s="185">
        <f>IFERROR(I39/#REF!,0)*100</f>
        <v>0</v>
      </c>
      <c r="J40" s="185">
        <f>IFERROR(J39/#REF!,0)*100</f>
        <v>0</v>
      </c>
      <c r="K40" s="185">
        <f>IFERROR(K39/#REF!,0)*100</f>
        <v>0</v>
      </c>
      <c r="L40" s="186">
        <v>80</v>
      </c>
      <c r="N40" s="223" t="s">
        <v>2104</v>
      </c>
      <c r="O40" s="223"/>
    </row>
    <row r="41" spans="1:16" ht="13.5" thickBot="1" x14ac:dyDescent="0.25">
      <c r="A41" s="440"/>
      <c r="B41" s="440"/>
      <c r="C41" s="440"/>
      <c r="D41" s="440"/>
      <c r="E41" s="440"/>
      <c r="F41" s="440"/>
      <c r="G41" s="440"/>
      <c r="H41" s="440"/>
      <c r="I41" s="440"/>
      <c r="J41" s="440"/>
      <c r="K41" s="440"/>
      <c r="L41" s="440"/>
      <c r="N41" s="223"/>
      <c r="O41" s="223"/>
    </row>
    <row r="42" spans="1:16" ht="30" customHeight="1" x14ac:dyDescent="0.2">
      <c r="A42" s="618">
        <v>28</v>
      </c>
      <c r="B42" s="442" t="s">
        <v>2168</v>
      </c>
      <c r="C42" s="442"/>
      <c r="D42" s="442"/>
      <c r="E42" s="442"/>
      <c r="F42" s="442"/>
      <c r="G42" s="442"/>
      <c r="H42" s="442"/>
      <c r="I42" s="442"/>
      <c r="J42" s="442"/>
      <c r="K42" s="442"/>
      <c r="L42" s="443"/>
      <c r="N42" s="223" t="s">
        <v>2104</v>
      </c>
      <c r="O42" s="223"/>
    </row>
    <row r="43" spans="1:16" ht="30" customHeight="1" x14ac:dyDescent="0.2">
      <c r="A43" s="619"/>
      <c r="B43" s="432" t="s">
        <v>2169</v>
      </c>
      <c r="C43" s="432"/>
      <c r="D43" s="429" t="s">
        <v>2170</v>
      </c>
      <c r="E43" s="430"/>
      <c r="F43" s="430"/>
      <c r="G43" s="430"/>
      <c r="H43" s="430"/>
      <c r="I43" s="430"/>
      <c r="J43" s="431"/>
      <c r="K43" s="429" t="s">
        <v>2171</v>
      </c>
      <c r="L43" s="620"/>
      <c r="N43" s="223"/>
      <c r="O43" s="223"/>
    </row>
    <row r="44" spans="1:16" ht="94.5" customHeight="1" x14ac:dyDescent="0.2">
      <c r="A44" s="619"/>
      <c r="B44" s="621" t="s">
        <v>2358</v>
      </c>
      <c r="C44" s="622"/>
      <c r="D44" s="609" t="s">
        <v>2359</v>
      </c>
      <c r="E44" s="610"/>
      <c r="F44" s="610"/>
      <c r="G44" s="610"/>
      <c r="H44" s="610"/>
      <c r="I44" s="610"/>
      <c r="J44" s="611"/>
      <c r="K44" s="612">
        <v>8234080</v>
      </c>
      <c r="L44" s="612"/>
      <c r="M44" s="151"/>
      <c r="N44" s="223"/>
      <c r="O44" s="223"/>
    </row>
    <row r="45" spans="1:16" ht="32.25" customHeight="1" thickBot="1" x14ac:dyDescent="0.25">
      <c r="A45" s="619"/>
      <c r="B45" s="623"/>
      <c r="C45" s="624"/>
      <c r="D45" s="613" t="s">
        <v>2360</v>
      </c>
      <c r="E45" s="613"/>
      <c r="F45" s="613"/>
      <c r="G45" s="613"/>
      <c r="H45" s="613"/>
      <c r="I45" s="613"/>
      <c r="J45" s="613"/>
      <c r="K45" s="614">
        <v>1619910</v>
      </c>
      <c r="L45" s="615"/>
      <c r="N45" s="223"/>
      <c r="O45" s="223"/>
    </row>
    <row r="46" spans="1:16" ht="15" customHeight="1" thickBot="1" x14ac:dyDescent="0.25">
      <c r="A46" s="424"/>
      <c r="B46" s="616"/>
      <c r="C46" s="616"/>
      <c r="D46" s="616"/>
      <c r="E46" s="616"/>
      <c r="F46" s="616"/>
      <c r="G46" s="616"/>
      <c r="H46" s="616"/>
      <c r="I46" s="616"/>
      <c r="J46" s="616"/>
      <c r="K46" s="616"/>
      <c r="L46" s="616"/>
      <c r="N46" s="223"/>
      <c r="O46" s="223"/>
    </row>
    <row r="47" spans="1:16" ht="30" customHeight="1" x14ac:dyDescent="0.2">
      <c r="A47" s="425">
        <v>29</v>
      </c>
      <c r="B47" s="427" t="s">
        <v>2180</v>
      </c>
      <c r="C47" s="427"/>
      <c r="D47" s="427"/>
      <c r="E47" s="427"/>
      <c r="F47" s="427"/>
      <c r="G47" s="427"/>
      <c r="H47" s="427"/>
      <c r="I47" s="427"/>
      <c r="J47" s="427"/>
      <c r="K47" s="427"/>
      <c r="L47" s="428"/>
      <c r="N47" s="223" t="s">
        <v>2181</v>
      </c>
      <c r="O47" s="223"/>
    </row>
    <row r="48" spans="1:16" ht="42.75" customHeight="1" x14ac:dyDescent="0.2">
      <c r="A48" s="426"/>
      <c r="B48" s="429" t="s">
        <v>2182</v>
      </c>
      <c r="C48" s="430"/>
      <c r="D48" s="431"/>
      <c r="E48" s="429" t="s">
        <v>2183</v>
      </c>
      <c r="F48" s="431"/>
      <c r="G48" s="429" t="s">
        <v>2184</v>
      </c>
      <c r="H48" s="431"/>
      <c r="I48" s="495" t="s">
        <v>2185</v>
      </c>
      <c r="J48" s="496"/>
      <c r="K48" s="432" t="s">
        <v>2186</v>
      </c>
      <c r="L48" s="433"/>
      <c r="N48" s="223"/>
      <c r="O48" s="223"/>
    </row>
    <row r="49" spans="1:15" ht="42.75" customHeight="1" outlineLevel="1" x14ac:dyDescent="0.2">
      <c r="A49" s="426"/>
      <c r="B49" s="434"/>
      <c r="C49" s="435"/>
      <c r="D49" s="436"/>
      <c r="E49" s="141"/>
      <c r="F49" s="142"/>
      <c r="G49" s="141"/>
      <c r="H49" s="142"/>
      <c r="I49" s="497"/>
      <c r="J49" s="498"/>
      <c r="K49" s="141"/>
      <c r="L49" s="143"/>
      <c r="N49" s="223"/>
      <c r="O49" s="223"/>
    </row>
    <row r="50" spans="1:15" ht="31.5" customHeight="1" x14ac:dyDescent="0.2">
      <c r="A50" s="426"/>
      <c r="B50" s="400" t="s">
        <v>2187</v>
      </c>
      <c r="C50" s="401"/>
      <c r="D50" s="402"/>
      <c r="E50" s="403" t="s">
        <v>2188</v>
      </c>
      <c r="F50" s="404"/>
      <c r="G50" s="403" t="s">
        <v>2189</v>
      </c>
      <c r="H50" s="404"/>
      <c r="I50" s="202"/>
      <c r="J50" s="220">
        <v>99300</v>
      </c>
      <c r="K50" s="607">
        <v>231666</v>
      </c>
      <c r="L50" s="608"/>
      <c r="N50" s="223"/>
      <c r="O50" s="223"/>
    </row>
    <row r="51" spans="1:15" ht="41.25" customHeight="1" x14ac:dyDescent="0.2">
      <c r="A51" s="426"/>
      <c r="B51" s="400" t="s">
        <v>2191</v>
      </c>
      <c r="C51" s="401"/>
      <c r="D51" s="402"/>
      <c r="E51" s="403" t="s">
        <v>2192</v>
      </c>
      <c r="F51" s="404"/>
      <c r="G51" s="403" t="s">
        <v>2193</v>
      </c>
      <c r="H51" s="404"/>
      <c r="I51" s="202"/>
      <c r="J51" s="220">
        <v>1</v>
      </c>
      <c r="K51" s="596">
        <v>12</v>
      </c>
      <c r="L51" s="597"/>
      <c r="N51" s="223"/>
      <c r="O51" s="223"/>
    </row>
    <row r="52" spans="1:15" ht="51.75" customHeight="1" x14ac:dyDescent="0.2">
      <c r="A52" s="426"/>
      <c r="B52" s="400" t="s">
        <v>2311</v>
      </c>
      <c r="C52" s="401"/>
      <c r="D52" s="402"/>
      <c r="E52" s="403" t="s">
        <v>2192</v>
      </c>
      <c r="F52" s="404"/>
      <c r="G52" s="403" t="s">
        <v>2193</v>
      </c>
      <c r="H52" s="404"/>
      <c r="I52" s="202"/>
      <c r="J52" s="220">
        <v>1</v>
      </c>
      <c r="K52" s="596">
        <v>12</v>
      </c>
      <c r="L52" s="597"/>
      <c r="N52" s="223"/>
      <c r="O52" s="223"/>
    </row>
    <row r="53" spans="1:15" ht="27.75" customHeight="1" x14ac:dyDescent="0.2">
      <c r="A53" s="426"/>
      <c r="B53" s="400" t="s">
        <v>2195</v>
      </c>
      <c r="C53" s="401"/>
      <c r="D53" s="402"/>
      <c r="E53" s="403" t="s">
        <v>2192</v>
      </c>
      <c r="F53" s="404"/>
      <c r="G53" s="403" t="s">
        <v>2196</v>
      </c>
      <c r="H53" s="404"/>
      <c r="I53" s="202"/>
      <c r="J53" s="220">
        <v>8234080</v>
      </c>
      <c r="K53" s="607">
        <v>89000000</v>
      </c>
      <c r="L53" s="608"/>
      <c r="M53" s="167"/>
      <c r="N53" s="225"/>
      <c r="O53" s="223"/>
    </row>
    <row r="54" spans="1:15" ht="41.25" customHeight="1" x14ac:dyDescent="0.2">
      <c r="A54" s="426"/>
      <c r="B54" s="400" t="s">
        <v>2199</v>
      </c>
      <c r="C54" s="401"/>
      <c r="D54" s="402"/>
      <c r="E54" s="403" t="s">
        <v>2188</v>
      </c>
      <c r="F54" s="404"/>
      <c r="G54" s="403" t="s">
        <v>2200</v>
      </c>
      <c r="H54" s="404"/>
      <c r="I54" s="202"/>
      <c r="J54" s="220">
        <v>0</v>
      </c>
      <c r="K54" s="594" t="s">
        <v>2190</v>
      </c>
      <c r="L54" s="595"/>
      <c r="N54" s="223"/>
      <c r="O54" s="223"/>
    </row>
    <row r="55" spans="1:15" ht="30" customHeight="1" x14ac:dyDescent="0.2">
      <c r="A55" s="426"/>
      <c r="B55" s="400" t="s">
        <v>2201</v>
      </c>
      <c r="C55" s="401"/>
      <c r="D55" s="402"/>
      <c r="E55" s="403" t="s">
        <v>2188</v>
      </c>
      <c r="F55" s="404"/>
      <c r="G55" s="403" t="s">
        <v>2200</v>
      </c>
      <c r="H55" s="404"/>
      <c r="I55" s="202"/>
      <c r="J55" s="220">
        <v>0</v>
      </c>
      <c r="K55" s="594" t="s">
        <v>2190</v>
      </c>
      <c r="L55" s="595"/>
      <c r="N55" s="223"/>
      <c r="O55" s="223"/>
    </row>
    <row r="56" spans="1:15" ht="41.25" customHeight="1" thickBot="1" x14ac:dyDescent="0.25">
      <c r="A56" s="617"/>
      <c r="B56" s="598" t="s">
        <v>2202</v>
      </c>
      <c r="C56" s="599"/>
      <c r="D56" s="600"/>
      <c r="E56" s="601" t="s">
        <v>2192</v>
      </c>
      <c r="F56" s="602"/>
      <c r="G56" s="601" t="s">
        <v>2193</v>
      </c>
      <c r="H56" s="602"/>
      <c r="I56" s="222"/>
      <c r="J56" s="221">
        <v>1</v>
      </c>
      <c r="K56" s="603" t="s">
        <v>2190</v>
      </c>
      <c r="L56" s="604"/>
      <c r="M56" s="164"/>
      <c r="N56" s="223"/>
      <c r="O56" s="223"/>
    </row>
    <row r="57" spans="1:15" ht="15" customHeight="1" thickBot="1" x14ac:dyDescent="0.25">
      <c r="A57" s="605"/>
      <c r="B57" s="396"/>
      <c r="C57" s="396"/>
      <c r="D57" s="396"/>
      <c r="E57" s="396"/>
      <c r="F57" s="396"/>
      <c r="G57" s="396"/>
      <c r="H57" s="396"/>
      <c r="I57" s="396"/>
      <c r="J57" s="396"/>
      <c r="K57" s="396"/>
      <c r="L57" s="606"/>
      <c r="N57" s="223"/>
      <c r="O57" s="223"/>
    </row>
    <row r="58" spans="1:15" ht="30" customHeight="1" thickBot="1" x14ac:dyDescent="0.25">
      <c r="A58" s="144">
        <v>30</v>
      </c>
      <c r="B58" s="397" t="s">
        <v>2203</v>
      </c>
      <c r="C58" s="397"/>
      <c r="D58" s="398" t="s">
        <v>2204</v>
      </c>
      <c r="E58" s="398"/>
      <c r="F58" s="398"/>
      <c r="G58" s="398"/>
      <c r="H58" s="398"/>
      <c r="I58" s="398"/>
      <c r="J58" s="398"/>
      <c r="K58" s="398"/>
      <c r="L58" s="399"/>
      <c r="N58" s="223"/>
      <c r="O58" s="223"/>
    </row>
    <row r="86" spans="1:1" x14ac:dyDescent="0.2">
      <c r="A86" s="145" t="s">
        <v>2205</v>
      </c>
    </row>
    <row r="87" spans="1:1" x14ac:dyDescent="0.2">
      <c r="A87" s="145" t="s">
        <v>14</v>
      </c>
    </row>
    <row r="88" spans="1:1" x14ac:dyDescent="0.2">
      <c r="A88" s="145" t="s">
        <v>2206</v>
      </c>
    </row>
    <row r="89" spans="1:1" x14ac:dyDescent="0.2">
      <c r="A89" s="145" t="s">
        <v>2207</v>
      </c>
    </row>
    <row r="90" spans="1:1" x14ac:dyDescent="0.2">
      <c r="A90" s="145" t="s">
        <v>2208</v>
      </c>
    </row>
    <row r="91" spans="1:1" x14ac:dyDescent="0.2">
      <c r="A91" s="145" t="s">
        <v>2209</v>
      </c>
    </row>
    <row r="92" spans="1:1" x14ac:dyDescent="0.2">
      <c r="A92" s="145" t="s">
        <v>2210</v>
      </c>
    </row>
    <row r="93" spans="1:1" x14ac:dyDescent="0.2">
      <c r="A93" s="145" t="s">
        <v>2211</v>
      </c>
    </row>
    <row r="94" spans="1:1" x14ac:dyDescent="0.2">
      <c r="A94" s="145" t="s">
        <v>2212</v>
      </c>
    </row>
    <row r="95" spans="1:1" x14ac:dyDescent="0.2">
      <c r="A95" s="145" t="s">
        <v>2213</v>
      </c>
    </row>
    <row r="96" spans="1:1" x14ac:dyDescent="0.2">
      <c r="A96" s="145" t="s">
        <v>2214</v>
      </c>
    </row>
    <row r="97" spans="1:1" x14ac:dyDescent="0.2">
      <c r="A97" s="145" t="s">
        <v>2215</v>
      </c>
    </row>
    <row r="98" spans="1:1" x14ac:dyDescent="0.2">
      <c r="A98" s="145" t="s">
        <v>2216</v>
      </c>
    </row>
    <row r="99" spans="1:1" x14ac:dyDescent="0.2">
      <c r="A99" s="145" t="s">
        <v>2217</v>
      </c>
    </row>
    <row r="100" spans="1:1" x14ac:dyDescent="0.2">
      <c r="A100" s="145" t="s">
        <v>2218</v>
      </c>
    </row>
    <row r="101" spans="1:1" x14ac:dyDescent="0.2">
      <c r="A101" s="145" t="s">
        <v>2219</v>
      </c>
    </row>
    <row r="102" spans="1:1" x14ac:dyDescent="0.2">
      <c r="A102" s="145" t="s">
        <v>2220</v>
      </c>
    </row>
    <row r="103" spans="1:1" x14ac:dyDescent="0.2">
      <c r="A103" s="145" t="s">
        <v>2221</v>
      </c>
    </row>
    <row r="104" spans="1:1" ht="15" x14ac:dyDescent="0.25">
      <c r="A104" s="146"/>
    </row>
    <row r="105" spans="1:1" ht="15" x14ac:dyDescent="0.25">
      <c r="A105" s="146"/>
    </row>
    <row r="106" spans="1:1" x14ac:dyDescent="0.2">
      <c r="A106" s="147" t="s">
        <v>2125</v>
      </c>
    </row>
    <row r="107" spans="1:1" x14ac:dyDescent="0.2">
      <c r="A107" s="147" t="s">
        <v>2222</v>
      </c>
    </row>
    <row r="108" spans="1:1" x14ac:dyDescent="0.2">
      <c r="A108" s="147" t="s">
        <v>2223</v>
      </c>
    </row>
    <row r="109" spans="1:1" x14ac:dyDescent="0.2">
      <c r="A109" s="147" t="s">
        <v>2224</v>
      </c>
    </row>
    <row r="110" spans="1:1" ht="15" x14ac:dyDescent="0.25">
      <c r="A110" s="146"/>
    </row>
    <row r="111" spans="1:1" ht="15" x14ac:dyDescent="0.25">
      <c r="A111" s="146"/>
    </row>
    <row r="112" spans="1:1" x14ac:dyDescent="0.2">
      <c r="A112" s="145" t="s">
        <v>2225</v>
      </c>
    </row>
    <row r="113" spans="1:1" x14ac:dyDescent="0.2">
      <c r="A113" s="145" t="s">
        <v>2226</v>
      </c>
    </row>
    <row r="114" spans="1:1" x14ac:dyDescent="0.2">
      <c r="A114" s="145" t="s">
        <v>2227</v>
      </c>
    </row>
    <row r="115" spans="1:1" x14ac:dyDescent="0.2">
      <c r="A115" s="145" t="s">
        <v>2228</v>
      </c>
    </row>
    <row r="116" spans="1:1" x14ac:dyDescent="0.2">
      <c r="A116" s="145" t="s">
        <v>2229</v>
      </c>
    </row>
    <row r="117" spans="1:1" x14ac:dyDescent="0.2">
      <c r="A117" s="145" t="s">
        <v>2230</v>
      </c>
    </row>
    <row r="118" spans="1:1" x14ac:dyDescent="0.2">
      <c r="A118" s="145" t="s">
        <v>2231</v>
      </c>
    </row>
    <row r="119" spans="1:1" x14ac:dyDescent="0.2">
      <c r="A119" s="145" t="s">
        <v>2232</v>
      </c>
    </row>
    <row r="120" spans="1:1" x14ac:dyDescent="0.2">
      <c r="A120" s="145" t="s">
        <v>2233</v>
      </c>
    </row>
    <row r="121" spans="1:1" x14ac:dyDescent="0.2">
      <c r="A121" s="145" t="s">
        <v>2127</v>
      </c>
    </row>
    <row r="122" spans="1:1" x14ac:dyDescent="0.2">
      <c r="A122" s="145" t="s">
        <v>2234</v>
      </c>
    </row>
    <row r="123" spans="1:1" x14ac:dyDescent="0.2">
      <c r="A123" s="145" t="s">
        <v>2235</v>
      </c>
    </row>
    <row r="124" spans="1:1" x14ac:dyDescent="0.2">
      <c r="A124" s="145" t="s">
        <v>2236</v>
      </c>
    </row>
    <row r="125" spans="1:1" x14ac:dyDescent="0.2">
      <c r="A125" s="145" t="s">
        <v>2237</v>
      </c>
    </row>
    <row r="126" spans="1:1" x14ac:dyDescent="0.2">
      <c r="A126" s="145" t="s">
        <v>2238</v>
      </c>
    </row>
    <row r="127" spans="1:1" x14ac:dyDescent="0.2">
      <c r="A127" s="145" t="s">
        <v>2239</v>
      </c>
    </row>
    <row r="128" spans="1:1" x14ac:dyDescent="0.2">
      <c r="A128" s="145" t="s">
        <v>2240</v>
      </c>
    </row>
    <row r="129" spans="1:1" x14ac:dyDescent="0.2">
      <c r="A129" s="145" t="s">
        <v>2241</v>
      </c>
    </row>
    <row r="130" spans="1:1" x14ac:dyDescent="0.2">
      <c r="A130" s="145" t="s">
        <v>2242</v>
      </c>
    </row>
    <row r="131" spans="1:1" x14ac:dyDescent="0.2">
      <c r="A131" s="145" t="s">
        <v>2243</v>
      </c>
    </row>
    <row r="132" spans="1:1" x14ac:dyDescent="0.2">
      <c r="A132" s="145" t="s">
        <v>2244</v>
      </c>
    </row>
    <row r="133" spans="1:1" x14ac:dyDescent="0.2">
      <c r="A133" s="145" t="s">
        <v>2245</v>
      </c>
    </row>
    <row r="134" spans="1:1" x14ac:dyDescent="0.2">
      <c r="A134" s="145" t="s">
        <v>2246</v>
      </c>
    </row>
    <row r="135" spans="1:1" x14ac:dyDescent="0.2">
      <c r="A135" s="145" t="s">
        <v>2247</v>
      </c>
    </row>
    <row r="136" spans="1:1" x14ac:dyDescent="0.2">
      <c r="A136" s="145" t="s">
        <v>2248</v>
      </c>
    </row>
    <row r="137" spans="1:1" x14ac:dyDescent="0.2">
      <c r="A137" s="145" t="s">
        <v>2249</v>
      </c>
    </row>
    <row r="138" spans="1:1" x14ac:dyDescent="0.2">
      <c r="A138" s="145" t="s">
        <v>2250</v>
      </c>
    </row>
    <row r="139" spans="1:1" x14ac:dyDescent="0.2">
      <c r="A139" s="145" t="s">
        <v>2251</v>
      </c>
    </row>
    <row r="140" spans="1:1" x14ac:dyDescent="0.2">
      <c r="A140" s="145" t="s">
        <v>2252</v>
      </c>
    </row>
    <row r="141" spans="1:1" x14ac:dyDescent="0.2">
      <c r="A141" s="145" t="s">
        <v>2253</v>
      </c>
    </row>
    <row r="142" spans="1:1" x14ac:dyDescent="0.2">
      <c r="A142" s="145" t="s">
        <v>2254</v>
      </c>
    </row>
    <row r="143" spans="1:1" x14ac:dyDescent="0.2">
      <c r="A143" s="145" t="s">
        <v>2255</v>
      </c>
    </row>
    <row r="144" spans="1:1" x14ac:dyDescent="0.2">
      <c r="A144" s="145" t="s">
        <v>2256</v>
      </c>
    </row>
    <row r="145" spans="1:1" x14ac:dyDescent="0.2">
      <c r="A145" s="145" t="s">
        <v>2257</v>
      </c>
    </row>
    <row r="146" spans="1:1" x14ac:dyDescent="0.2">
      <c r="A146" s="145" t="s">
        <v>2258</v>
      </c>
    </row>
    <row r="147" spans="1:1" x14ac:dyDescent="0.2">
      <c r="A147" s="145" t="s">
        <v>2259</v>
      </c>
    </row>
    <row r="148" spans="1:1" x14ac:dyDescent="0.2">
      <c r="A148" s="145" t="s">
        <v>2260</v>
      </c>
    </row>
    <row r="149" spans="1:1" ht="15" x14ac:dyDescent="0.25">
      <c r="A149" s="146"/>
    </row>
    <row r="150" spans="1:1" ht="15" x14ac:dyDescent="0.25">
      <c r="A150" s="146"/>
    </row>
    <row r="151" spans="1:1" x14ac:dyDescent="0.2">
      <c r="A151" s="148" t="s">
        <v>2129</v>
      </c>
    </row>
    <row r="152" spans="1:1" x14ac:dyDescent="0.2">
      <c r="A152" s="148" t="s">
        <v>2261</v>
      </c>
    </row>
    <row r="153" spans="1:1" ht="15" x14ac:dyDescent="0.25">
      <c r="A153" s="146"/>
    </row>
    <row r="154" spans="1:1" ht="15" x14ac:dyDescent="0.25">
      <c r="A154" s="146"/>
    </row>
    <row r="155" spans="1:1" x14ac:dyDescent="0.2">
      <c r="A155" s="148" t="s">
        <v>2262</v>
      </c>
    </row>
    <row r="156" spans="1:1" x14ac:dyDescent="0.2">
      <c r="A156" s="148" t="s">
        <v>2263</v>
      </c>
    </row>
    <row r="157" spans="1:1" x14ac:dyDescent="0.2">
      <c r="A157" s="148" t="s">
        <v>2131</v>
      </c>
    </row>
    <row r="158" spans="1:1" x14ac:dyDescent="0.2">
      <c r="A158" s="148" t="s">
        <v>2264</v>
      </c>
    </row>
    <row r="159" spans="1:1" ht="15" x14ac:dyDescent="0.25">
      <c r="A159" s="146"/>
    </row>
    <row r="160" spans="1:1" ht="15" x14ac:dyDescent="0.25">
      <c r="A160" s="146"/>
    </row>
    <row r="161" spans="1:1" x14ac:dyDescent="0.2">
      <c r="A161" s="148" t="s">
        <v>2265</v>
      </c>
    </row>
    <row r="162" spans="1:1" x14ac:dyDescent="0.2">
      <c r="A162" s="148" t="s">
        <v>2266</v>
      </c>
    </row>
    <row r="163" spans="1:1" x14ac:dyDescent="0.2">
      <c r="A163" s="148" t="s">
        <v>2133</v>
      </c>
    </row>
    <row r="164" spans="1:1" x14ac:dyDescent="0.2">
      <c r="A164" s="148" t="s">
        <v>2267</v>
      </c>
    </row>
    <row r="165" spans="1:1" x14ac:dyDescent="0.2">
      <c r="A165" s="148" t="s">
        <v>2268</v>
      </c>
    </row>
    <row r="166" spans="1:1" x14ac:dyDescent="0.2">
      <c r="A166" s="148" t="s">
        <v>2269</v>
      </c>
    </row>
  </sheetData>
  <autoFilter ref="N1:N169"/>
  <mergeCells count="121">
    <mergeCell ref="I48:J49"/>
    <mergeCell ref="A1:L1"/>
    <mergeCell ref="B2:E2"/>
    <mergeCell ref="F2:L2"/>
    <mergeCell ref="A3:L3"/>
    <mergeCell ref="A4:L4"/>
    <mergeCell ref="B5:D5"/>
    <mergeCell ref="E5:L5"/>
    <mergeCell ref="A6:A7"/>
    <mergeCell ref="B6:D7"/>
    <mergeCell ref="E6:L6"/>
    <mergeCell ref="F7:H7"/>
    <mergeCell ref="J7:L7"/>
    <mergeCell ref="B12:D12"/>
    <mergeCell ref="E12:L12"/>
    <mergeCell ref="A8:A9"/>
    <mergeCell ref="B8:D9"/>
    <mergeCell ref="E8:L8"/>
    <mergeCell ref="F9:H9"/>
    <mergeCell ref="J9:L9"/>
    <mergeCell ref="A15:L15"/>
    <mergeCell ref="B10:D10"/>
    <mergeCell ref="E10:L10"/>
    <mergeCell ref="B11:D11"/>
    <mergeCell ref="E11:L11"/>
    <mergeCell ref="A16:L16"/>
    <mergeCell ref="B17:C17"/>
    <mergeCell ref="D17:L17"/>
    <mergeCell ref="B18:C18"/>
    <mergeCell ref="D18:L18"/>
    <mergeCell ref="B13:D13"/>
    <mergeCell ref="E13:L13"/>
    <mergeCell ref="B14:D14"/>
    <mergeCell ref="E14:L14"/>
    <mergeCell ref="B23:C23"/>
    <mergeCell ref="D23:L23"/>
    <mergeCell ref="A24:A25"/>
    <mergeCell ref="B24:C25"/>
    <mergeCell ref="D24:L25"/>
    <mergeCell ref="B26:C26"/>
    <mergeCell ref="D26:L26"/>
    <mergeCell ref="A19:L19"/>
    <mergeCell ref="B20:C20"/>
    <mergeCell ref="D20:L20"/>
    <mergeCell ref="B21:C21"/>
    <mergeCell ref="D21:L21"/>
    <mergeCell ref="B22:C22"/>
    <mergeCell ref="D22:L22"/>
    <mergeCell ref="B31:C31"/>
    <mergeCell ref="D31:L31"/>
    <mergeCell ref="B27:C27"/>
    <mergeCell ref="D27:L27"/>
    <mergeCell ref="A28:L28"/>
    <mergeCell ref="B29:C29"/>
    <mergeCell ref="D29:L29"/>
    <mergeCell ref="B30:C30"/>
    <mergeCell ref="D30:L30"/>
    <mergeCell ref="B34:C34"/>
    <mergeCell ref="D34:L34"/>
    <mergeCell ref="A35:L35"/>
    <mergeCell ref="A36:C36"/>
    <mergeCell ref="B37:C37"/>
    <mergeCell ref="B38:C38"/>
    <mergeCell ref="A32:L32"/>
    <mergeCell ref="B33:C33"/>
    <mergeCell ref="D33:E33"/>
    <mergeCell ref="F33:G33"/>
    <mergeCell ref="H33:I33"/>
    <mergeCell ref="J33:L33"/>
    <mergeCell ref="B39:C39"/>
    <mergeCell ref="B40:C40"/>
    <mergeCell ref="A41:L41"/>
    <mergeCell ref="A42:A45"/>
    <mergeCell ref="B42:L42"/>
    <mergeCell ref="B43:C43"/>
    <mergeCell ref="D43:J43"/>
    <mergeCell ref="K43:L43"/>
    <mergeCell ref="B44:C45"/>
    <mergeCell ref="K48:L48"/>
    <mergeCell ref="B49:D49"/>
    <mergeCell ref="B50:D50"/>
    <mergeCell ref="E50:F50"/>
    <mergeCell ref="G50:H50"/>
    <mergeCell ref="K50:L50"/>
    <mergeCell ref="D44:J44"/>
    <mergeCell ref="K44:L44"/>
    <mergeCell ref="D45:J45"/>
    <mergeCell ref="K45:L45"/>
    <mergeCell ref="A46:L46"/>
    <mergeCell ref="A47:A56"/>
    <mergeCell ref="B47:L47"/>
    <mergeCell ref="B48:D48"/>
    <mergeCell ref="E48:F48"/>
    <mergeCell ref="G48:H48"/>
    <mergeCell ref="B52:D52"/>
    <mergeCell ref="E52:F52"/>
    <mergeCell ref="G52:H52"/>
    <mergeCell ref="K52:L52"/>
    <mergeCell ref="B53:D53"/>
    <mergeCell ref="E53:F53"/>
    <mergeCell ref="G53:H53"/>
    <mergeCell ref="K53:L53"/>
    <mergeCell ref="B51:D51"/>
    <mergeCell ref="E51:F51"/>
    <mergeCell ref="G51:H51"/>
    <mergeCell ref="K51:L51"/>
    <mergeCell ref="B56:D56"/>
    <mergeCell ref="E56:F56"/>
    <mergeCell ref="G56:H56"/>
    <mergeCell ref="K56:L56"/>
    <mergeCell ref="A57:L57"/>
    <mergeCell ref="B58:C58"/>
    <mergeCell ref="D58:L58"/>
    <mergeCell ref="B54:D54"/>
    <mergeCell ref="E54:F54"/>
    <mergeCell ref="G54:H54"/>
    <mergeCell ref="K54:L54"/>
    <mergeCell ref="B55:D55"/>
    <mergeCell ref="E55:F55"/>
    <mergeCell ref="G55:H55"/>
    <mergeCell ref="K55:L55"/>
  </mergeCells>
  <conditionalFormatting sqref="D24">
    <cfRule type="containsText" dxfId="16" priority="4" stopIfTrue="1" operator="containsText" text="wybierz">
      <formula>NOT(ISERROR(SEARCH("wybierz",D24)))</formula>
    </cfRule>
  </conditionalFormatting>
  <conditionalFormatting sqref="D26">
    <cfRule type="containsText" dxfId="15" priority="3" stopIfTrue="1" operator="containsText" text="wybierz">
      <formula>NOT(ISERROR(SEARCH("wybierz",D26)))</formula>
    </cfRule>
  </conditionalFormatting>
  <conditionalFormatting sqref="D21:D23">
    <cfRule type="containsText" dxfId="14" priority="5" stopIfTrue="1" operator="containsText" text="wybierz">
      <formula>NOT(ISERROR(SEARCH("wybierz",D21)))</formula>
    </cfRule>
  </conditionalFormatting>
  <conditionalFormatting sqref="D27">
    <cfRule type="containsText" dxfId="13" priority="2" stopIfTrue="1" operator="containsText" text="wybierz">
      <formula>NOT(ISERROR(SEARCH("wybierz",D27)))</formula>
    </cfRule>
  </conditionalFormatting>
  <conditionalFormatting sqref="F33:G33">
    <cfRule type="containsText" dxfId="12" priority="1" stopIfTrue="1" operator="containsText" text="wybierz">
      <formula>NOT(ISERROR(SEARCH("wybierz",F33)))</formula>
    </cfRule>
  </conditionalFormatting>
  <dataValidations count="7">
    <dataValidation type="list" allowBlank="1" showInputMessage="1" showErrorMessage="1" sqref="D17:L17">
      <formula1>$A$112:$A$115</formula1>
    </dataValidation>
    <dataValidation type="list" allowBlank="1" showInputMessage="1" showErrorMessage="1" prompt="wybierz narzędzie PP" sqref="D18:L18">
      <formula1>$A$97:$A$133</formula1>
    </dataValidation>
    <dataValidation type="list" allowBlank="1" showInputMessage="1" showErrorMessage="1" prompt="wybierz PI z listy" sqref="D22:L22">
      <formula1>$A$153:$A$158</formula1>
    </dataValidation>
    <dataValidation type="list" allowBlank="1" showInputMessage="1" showErrorMessage="1" prompt="wybierz fundusz" sqref="D20:L20">
      <formula1>$A$143:$A$144</formula1>
    </dataValidation>
    <dataValidation type="list" allowBlank="1" showInputMessage="1" showErrorMessage="1" prompt="wybierz Cel Tematyczny" sqref="D21:L21">
      <formula1>$A$147:$A$150</formula1>
    </dataValidation>
    <dataValidation type="list" allowBlank="1" showInputMessage="1" showErrorMessage="1" prompt="wybierz Program z listy" sqref="E10:L10">
      <formula1>$A$78:$A$95</formula1>
    </dataValidation>
    <dataValidation allowBlank="1" showInputMessage="1" showErrorMessage="1" prompt="zgodnie z właściwym PO" sqref="E11:L13"/>
  </dataValidations>
  <printOptions horizontalCentered="1" verticalCentered="1"/>
  <pageMargins left="0.23622047244094491" right="0.23622047244094491" top="0.74803149606299213" bottom="0.74803149606299213" header="0.31496062992125984" footer="0.31496062992125984"/>
  <pageSetup paperSize="9" scale="50" fitToHeight="5" orientation="portrait" r:id="rId1"/>
  <headerFooter>
    <oddHeader>&amp;CFiszka projektu pozakonkursowego z dnia 16.10.2017 r.</oddHeader>
    <oddFooter>Strona &amp;P z &amp;N</oddFooter>
  </headerFooter>
  <rowBreaks count="1" manualBreakCount="1">
    <brk id="31" max="11"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P172"/>
  <sheetViews>
    <sheetView view="pageBreakPreview" topLeftCell="A31" zoomScaleSheetLayoutView="100" workbookViewId="0">
      <selection activeCell="E14" sqref="E14:L14"/>
    </sheetView>
  </sheetViews>
  <sheetFormatPr defaultColWidth="9.140625" defaultRowHeight="12.75" outlineLevelRow="1" x14ac:dyDescent="0.2"/>
  <cols>
    <col min="1" max="1" width="5.140625" style="127" customWidth="1"/>
    <col min="2" max="2" width="9.140625" style="127"/>
    <col min="3" max="3" width="18.5703125" style="127" customWidth="1"/>
    <col min="4" max="4" width="10.85546875" style="127" customWidth="1"/>
    <col min="5" max="5" width="13.42578125" style="127" customWidth="1"/>
    <col min="6" max="6" width="13.140625" style="127" customWidth="1"/>
    <col min="7" max="7" width="12.5703125" style="127" customWidth="1"/>
    <col min="8" max="11" width="9.7109375" style="127" customWidth="1"/>
    <col min="12" max="12" width="12.5703125" style="127" customWidth="1"/>
    <col min="13" max="15" width="9.140625" style="127"/>
    <col min="16" max="16" width="34.85546875" style="127" customWidth="1"/>
    <col min="17" max="16384" width="9.140625" style="127"/>
  </cols>
  <sheetData>
    <row r="1" spans="1:14" ht="41.25" customHeight="1" x14ac:dyDescent="0.2">
      <c r="A1" s="499" t="s">
        <v>2100</v>
      </c>
      <c r="B1" s="500"/>
      <c r="C1" s="500"/>
      <c r="D1" s="500"/>
      <c r="E1" s="500"/>
      <c r="F1" s="500"/>
      <c r="G1" s="500"/>
      <c r="H1" s="500"/>
      <c r="I1" s="500"/>
      <c r="J1" s="500"/>
      <c r="K1" s="500"/>
      <c r="L1" s="501"/>
      <c r="N1" s="223"/>
    </row>
    <row r="2" spans="1:14" ht="30" customHeight="1" thickBot="1" x14ac:dyDescent="0.25">
      <c r="A2" s="128">
        <v>1</v>
      </c>
      <c r="B2" s="502" t="s">
        <v>2102</v>
      </c>
      <c r="C2" s="502"/>
      <c r="D2" s="502"/>
      <c r="E2" s="503"/>
      <c r="F2" s="504" t="s">
        <v>2409</v>
      </c>
      <c r="G2" s="504"/>
      <c r="H2" s="504"/>
      <c r="I2" s="504"/>
      <c r="J2" s="504"/>
      <c r="K2" s="504"/>
      <c r="L2" s="505"/>
      <c r="N2" s="223"/>
    </row>
    <row r="3" spans="1:14" ht="15" customHeight="1" thickBot="1" x14ac:dyDescent="0.25">
      <c r="A3" s="506"/>
      <c r="B3" s="507"/>
      <c r="C3" s="507"/>
      <c r="D3" s="507"/>
      <c r="E3" s="507"/>
      <c r="F3" s="507"/>
      <c r="G3" s="507"/>
      <c r="H3" s="507"/>
      <c r="I3" s="507"/>
      <c r="J3" s="507"/>
      <c r="K3" s="507"/>
      <c r="L3" s="508"/>
      <c r="N3" s="223"/>
    </row>
    <row r="4" spans="1:14" ht="30" customHeight="1" x14ac:dyDescent="0.25">
      <c r="A4" s="482" t="s">
        <v>0</v>
      </c>
      <c r="B4" s="483"/>
      <c r="C4" s="483"/>
      <c r="D4" s="483"/>
      <c r="E4" s="483"/>
      <c r="F4" s="483"/>
      <c r="G4" s="483"/>
      <c r="H4" s="483"/>
      <c r="I4" s="483"/>
      <c r="J4" s="483"/>
      <c r="K4" s="536"/>
      <c r="L4" s="537"/>
      <c r="N4" s="223"/>
    </row>
    <row r="5" spans="1:14" ht="30" customHeight="1" x14ac:dyDescent="0.2">
      <c r="A5" s="198">
        <v>2</v>
      </c>
      <c r="B5" s="490" t="s">
        <v>2105</v>
      </c>
      <c r="C5" s="490"/>
      <c r="D5" s="490"/>
      <c r="E5" s="511" t="s">
        <v>2386</v>
      </c>
      <c r="F5" s="511"/>
      <c r="G5" s="511"/>
      <c r="H5" s="511"/>
      <c r="I5" s="511"/>
      <c r="J5" s="511"/>
      <c r="K5" s="511"/>
      <c r="L5" s="512"/>
      <c r="N5" s="223"/>
    </row>
    <row r="6" spans="1:14" ht="30" customHeight="1" x14ac:dyDescent="0.2">
      <c r="A6" s="513">
        <v>3</v>
      </c>
      <c r="B6" s="490" t="s">
        <v>2108</v>
      </c>
      <c r="C6" s="490"/>
      <c r="D6" s="490"/>
      <c r="E6" s="511" t="s">
        <v>2387</v>
      </c>
      <c r="F6" s="511"/>
      <c r="G6" s="511"/>
      <c r="H6" s="511"/>
      <c r="I6" s="511"/>
      <c r="J6" s="511"/>
      <c r="K6" s="511"/>
      <c r="L6" s="512"/>
      <c r="N6" s="223"/>
    </row>
    <row r="7" spans="1:14" ht="30" customHeight="1" x14ac:dyDescent="0.2">
      <c r="A7" s="513"/>
      <c r="B7" s="490"/>
      <c r="C7" s="490"/>
      <c r="D7" s="490"/>
      <c r="E7" s="130" t="s">
        <v>2111</v>
      </c>
      <c r="F7" s="514" t="s">
        <v>2388</v>
      </c>
      <c r="G7" s="514"/>
      <c r="H7" s="514"/>
      <c r="I7" s="130" t="s">
        <v>2113</v>
      </c>
      <c r="J7" s="515" t="s">
        <v>2389</v>
      </c>
      <c r="K7" s="516"/>
      <c r="L7" s="517"/>
      <c r="N7" s="223"/>
    </row>
    <row r="8" spans="1:14" ht="30" customHeight="1" x14ac:dyDescent="0.2">
      <c r="A8" s="513">
        <v>4</v>
      </c>
      <c r="B8" s="490" t="s">
        <v>2115</v>
      </c>
      <c r="C8" s="490"/>
      <c r="D8" s="490"/>
      <c r="E8" s="511" t="s">
        <v>2116</v>
      </c>
      <c r="F8" s="511"/>
      <c r="G8" s="511"/>
      <c r="H8" s="511"/>
      <c r="I8" s="511"/>
      <c r="J8" s="511"/>
      <c r="K8" s="511"/>
      <c r="L8" s="512"/>
      <c r="N8" s="223"/>
    </row>
    <row r="9" spans="1:14" ht="30" customHeight="1" x14ac:dyDescent="0.2">
      <c r="A9" s="513"/>
      <c r="B9" s="490"/>
      <c r="C9" s="490"/>
      <c r="D9" s="490"/>
      <c r="E9" s="130" t="s">
        <v>2111</v>
      </c>
      <c r="F9" s="514" t="s">
        <v>2117</v>
      </c>
      <c r="G9" s="514"/>
      <c r="H9" s="514"/>
      <c r="I9" s="130" t="s">
        <v>2113</v>
      </c>
      <c r="J9" s="515" t="s">
        <v>2117</v>
      </c>
      <c r="K9" s="516"/>
      <c r="L9" s="517"/>
      <c r="N9" s="223"/>
    </row>
    <row r="10" spans="1:14" ht="30" customHeight="1" x14ac:dyDescent="0.2">
      <c r="A10" s="198">
        <v>5</v>
      </c>
      <c r="B10" s="490" t="s">
        <v>11</v>
      </c>
      <c r="C10" s="490"/>
      <c r="D10" s="490"/>
      <c r="E10" s="520" t="s">
        <v>14</v>
      </c>
      <c r="F10" s="520"/>
      <c r="G10" s="520"/>
      <c r="H10" s="520"/>
      <c r="I10" s="520"/>
      <c r="J10" s="520"/>
      <c r="K10" s="521"/>
      <c r="L10" s="522"/>
      <c r="N10" s="223"/>
    </row>
    <row r="11" spans="1:14" ht="33" customHeight="1" x14ac:dyDescent="0.2">
      <c r="A11" s="198">
        <v>6</v>
      </c>
      <c r="B11" s="490" t="s">
        <v>2118</v>
      </c>
      <c r="C11" s="490"/>
      <c r="D11" s="490"/>
      <c r="E11" s="480" t="s">
        <v>2119</v>
      </c>
      <c r="F11" s="480"/>
      <c r="G11" s="480"/>
      <c r="H11" s="480"/>
      <c r="I11" s="480"/>
      <c r="J11" s="480"/>
      <c r="K11" s="480"/>
      <c r="L11" s="481"/>
      <c r="N11" s="223"/>
    </row>
    <row r="12" spans="1:14" ht="30" customHeight="1" x14ac:dyDescent="0.2">
      <c r="A12" s="198">
        <v>7</v>
      </c>
      <c r="B12" s="490" t="s">
        <v>2120</v>
      </c>
      <c r="C12" s="490"/>
      <c r="D12" s="490"/>
      <c r="E12" s="551" t="s">
        <v>2390</v>
      </c>
      <c r="F12" s="551"/>
      <c r="G12" s="551"/>
      <c r="H12" s="551"/>
      <c r="I12" s="551"/>
      <c r="J12" s="551"/>
      <c r="K12" s="551"/>
      <c r="L12" s="552"/>
      <c r="N12" s="223"/>
    </row>
    <row r="13" spans="1:14" ht="30" customHeight="1" x14ac:dyDescent="0.2">
      <c r="A13" s="198">
        <v>8</v>
      </c>
      <c r="B13" s="490" t="s">
        <v>2122</v>
      </c>
      <c r="C13" s="490"/>
      <c r="D13" s="490"/>
      <c r="E13" s="491" t="s">
        <v>2117</v>
      </c>
      <c r="F13" s="491"/>
      <c r="G13" s="491"/>
      <c r="H13" s="491"/>
      <c r="I13" s="491"/>
      <c r="J13" s="491"/>
      <c r="K13" s="491"/>
      <c r="L13" s="492"/>
      <c r="N13" s="223"/>
    </row>
    <row r="14" spans="1:14" ht="54.75" customHeight="1" thickBot="1" x14ac:dyDescent="0.25">
      <c r="A14" s="198">
        <v>9</v>
      </c>
      <c r="B14" s="490" t="s">
        <v>2</v>
      </c>
      <c r="C14" s="490"/>
      <c r="D14" s="490"/>
      <c r="E14" s="493" t="s">
        <v>2370</v>
      </c>
      <c r="F14" s="493"/>
      <c r="G14" s="493"/>
      <c r="H14" s="493"/>
      <c r="I14" s="493"/>
      <c r="J14" s="493"/>
      <c r="K14" s="493"/>
      <c r="L14" s="494"/>
      <c r="N14" s="223"/>
    </row>
    <row r="15" spans="1:14" ht="15" customHeight="1" thickBot="1" x14ac:dyDescent="0.25">
      <c r="A15" s="506"/>
      <c r="B15" s="507"/>
      <c r="C15" s="507"/>
      <c r="D15" s="507"/>
      <c r="E15" s="507"/>
      <c r="F15" s="507"/>
      <c r="G15" s="507"/>
      <c r="H15" s="507"/>
      <c r="I15" s="507"/>
      <c r="J15" s="507"/>
      <c r="K15" s="507"/>
      <c r="L15" s="508"/>
      <c r="N15" s="223"/>
    </row>
    <row r="16" spans="1:14" ht="30" customHeight="1" x14ac:dyDescent="0.2">
      <c r="A16" s="482" t="s">
        <v>2123</v>
      </c>
      <c r="B16" s="483"/>
      <c r="C16" s="483"/>
      <c r="D16" s="483"/>
      <c r="E16" s="483"/>
      <c r="F16" s="483"/>
      <c r="G16" s="483"/>
      <c r="H16" s="483"/>
      <c r="I16" s="483"/>
      <c r="J16" s="483"/>
      <c r="K16" s="483"/>
      <c r="L16" s="484"/>
      <c r="N16" s="223"/>
    </row>
    <row r="17" spans="1:14" ht="41.25" customHeight="1" x14ac:dyDescent="0.2">
      <c r="A17" s="198">
        <v>10</v>
      </c>
      <c r="B17" s="465" t="s">
        <v>2124</v>
      </c>
      <c r="C17" s="465"/>
      <c r="D17" s="485" t="s">
        <v>2125</v>
      </c>
      <c r="E17" s="485"/>
      <c r="F17" s="485"/>
      <c r="G17" s="485"/>
      <c r="H17" s="485"/>
      <c r="I17" s="485"/>
      <c r="J17" s="485"/>
      <c r="K17" s="485"/>
      <c r="L17" s="486"/>
      <c r="N17" s="223"/>
    </row>
    <row r="18" spans="1:14" ht="40.5" customHeight="1" thickBot="1" x14ac:dyDescent="0.25">
      <c r="A18" s="197">
        <v>11</v>
      </c>
      <c r="B18" s="487" t="s">
        <v>2126</v>
      </c>
      <c r="C18" s="487"/>
      <c r="D18" s="468" t="s">
        <v>2230</v>
      </c>
      <c r="E18" s="468"/>
      <c r="F18" s="468"/>
      <c r="G18" s="468"/>
      <c r="H18" s="468"/>
      <c r="I18" s="468"/>
      <c r="J18" s="468"/>
      <c r="K18" s="468"/>
      <c r="L18" s="469"/>
      <c r="N18" s="223"/>
    </row>
    <row r="19" spans="1:14" ht="15" customHeight="1" thickBot="1" x14ac:dyDescent="0.25">
      <c r="A19" s="424"/>
      <c r="B19" s="424"/>
      <c r="C19" s="424"/>
      <c r="D19" s="424"/>
      <c r="E19" s="424"/>
      <c r="F19" s="424"/>
      <c r="G19" s="424"/>
      <c r="H19" s="424"/>
      <c r="I19" s="424"/>
      <c r="J19" s="424"/>
      <c r="K19" s="424"/>
      <c r="L19" s="424"/>
      <c r="N19" s="223"/>
    </row>
    <row r="20" spans="1:14" ht="30" customHeight="1" x14ac:dyDescent="0.2">
      <c r="A20" s="193">
        <v>12</v>
      </c>
      <c r="B20" s="477" t="s">
        <v>2128</v>
      </c>
      <c r="C20" s="477"/>
      <c r="D20" s="478" t="s">
        <v>2129</v>
      </c>
      <c r="E20" s="478"/>
      <c r="F20" s="478"/>
      <c r="G20" s="478"/>
      <c r="H20" s="478"/>
      <c r="I20" s="478"/>
      <c r="J20" s="478"/>
      <c r="K20" s="478"/>
      <c r="L20" s="479"/>
      <c r="N20" s="223"/>
    </row>
    <row r="21" spans="1:14" ht="30" customHeight="1" x14ac:dyDescent="0.2">
      <c r="A21" s="194">
        <v>13</v>
      </c>
      <c r="B21" s="465" t="s">
        <v>2130</v>
      </c>
      <c r="C21" s="465"/>
      <c r="D21" s="473" t="s">
        <v>2131</v>
      </c>
      <c r="E21" s="473"/>
      <c r="F21" s="473"/>
      <c r="G21" s="473"/>
      <c r="H21" s="473"/>
      <c r="I21" s="473"/>
      <c r="J21" s="473"/>
      <c r="K21" s="473"/>
      <c r="L21" s="474"/>
      <c r="N21" s="223"/>
    </row>
    <row r="22" spans="1:14" ht="63" customHeight="1" x14ac:dyDescent="0.2">
      <c r="A22" s="194">
        <v>14</v>
      </c>
      <c r="B22" s="465" t="s">
        <v>2132</v>
      </c>
      <c r="C22" s="465"/>
      <c r="D22" s="473" t="s">
        <v>2133</v>
      </c>
      <c r="E22" s="473"/>
      <c r="F22" s="473"/>
      <c r="G22" s="473"/>
      <c r="H22" s="473"/>
      <c r="I22" s="473"/>
      <c r="J22" s="473"/>
      <c r="K22" s="473"/>
      <c r="L22" s="474"/>
      <c r="N22" s="223"/>
    </row>
    <row r="23" spans="1:14" ht="99.95" customHeight="1" x14ac:dyDescent="0.2">
      <c r="A23" s="194">
        <v>15</v>
      </c>
      <c r="B23" s="465" t="s">
        <v>2134</v>
      </c>
      <c r="C23" s="465"/>
      <c r="D23" s="473" t="s">
        <v>2391</v>
      </c>
      <c r="E23" s="473"/>
      <c r="F23" s="473"/>
      <c r="G23" s="473"/>
      <c r="H23" s="473"/>
      <c r="I23" s="473"/>
      <c r="J23" s="473"/>
      <c r="K23" s="473"/>
      <c r="L23" s="474"/>
      <c r="N23" s="223"/>
    </row>
    <row r="24" spans="1:14" ht="399.95" customHeight="1" x14ac:dyDescent="0.2">
      <c r="A24" s="194">
        <v>16</v>
      </c>
      <c r="B24" s="465" t="s">
        <v>2136</v>
      </c>
      <c r="C24" s="465"/>
      <c r="D24" s="682" t="s">
        <v>2392</v>
      </c>
      <c r="E24" s="682"/>
      <c r="F24" s="682"/>
      <c r="G24" s="682"/>
      <c r="H24" s="682"/>
      <c r="I24" s="682"/>
      <c r="J24" s="682"/>
      <c r="K24" s="682"/>
      <c r="L24" s="683"/>
      <c r="M24" s="223"/>
      <c r="N24" s="223" t="s">
        <v>2138</v>
      </c>
    </row>
    <row r="25" spans="1:14" ht="408.95" customHeight="1" x14ac:dyDescent="0.2">
      <c r="A25" s="194">
        <v>17</v>
      </c>
      <c r="B25" s="475" t="s">
        <v>2139</v>
      </c>
      <c r="C25" s="476"/>
      <c r="D25" s="548" t="s">
        <v>2393</v>
      </c>
      <c r="E25" s="473"/>
      <c r="F25" s="473"/>
      <c r="G25" s="473"/>
      <c r="H25" s="473"/>
      <c r="I25" s="473"/>
      <c r="J25" s="473"/>
      <c r="K25" s="473"/>
      <c r="L25" s="474"/>
      <c r="M25" s="223"/>
      <c r="N25" s="223"/>
    </row>
    <row r="26" spans="1:14" ht="249.95" customHeight="1" thickBot="1" x14ac:dyDescent="0.25">
      <c r="A26" s="197">
        <v>18</v>
      </c>
      <c r="B26" s="439" t="s">
        <v>2141</v>
      </c>
      <c r="C26" s="439"/>
      <c r="D26" s="468" t="s">
        <v>2394</v>
      </c>
      <c r="E26" s="468"/>
      <c r="F26" s="468"/>
      <c r="G26" s="468"/>
      <c r="H26" s="468"/>
      <c r="I26" s="468"/>
      <c r="J26" s="468"/>
      <c r="K26" s="468"/>
      <c r="L26" s="469"/>
      <c r="M26" s="223"/>
      <c r="N26" s="223"/>
    </row>
    <row r="27" spans="1:14" ht="15.75" customHeight="1" thickBot="1" x14ac:dyDescent="0.25">
      <c r="A27" s="424"/>
      <c r="B27" s="424"/>
      <c r="C27" s="424"/>
      <c r="D27" s="424"/>
      <c r="E27" s="424"/>
      <c r="F27" s="424"/>
      <c r="G27" s="424"/>
      <c r="H27" s="424"/>
      <c r="I27" s="424"/>
      <c r="J27" s="424"/>
      <c r="K27" s="424"/>
      <c r="L27" s="424"/>
      <c r="M27" s="223"/>
      <c r="N27" s="223"/>
    </row>
    <row r="28" spans="1:14" ht="30" customHeight="1" x14ac:dyDescent="0.2">
      <c r="A28" s="193">
        <v>19</v>
      </c>
      <c r="B28" s="470" t="s">
        <v>2143</v>
      </c>
      <c r="C28" s="470"/>
      <c r="D28" s="680" t="s">
        <v>2395</v>
      </c>
      <c r="E28" s="680"/>
      <c r="F28" s="680"/>
      <c r="G28" s="680"/>
      <c r="H28" s="680"/>
      <c r="I28" s="680"/>
      <c r="J28" s="680"/>
      <c r="K28" s="680"/>
      <c r="L28" s="681"/>
      <c r="M28" s="223"/>
      <c r="N28" s="223"/>
    </row>
    <row r="29" spans="1:14" ht="99.95" customHeight="1" x14ac:dyDescent="0.2">
      <c r="A29" s="194">
        <v>20</v>
      </c>
      <c r="B29" s="438" t="s">
        <v>2145</v>
      </c>
      <c r="C29" s="438"/>
      <c r="D29" s="466" t="s">
        <v>2406</v>
      </c>
      <c r="E29" s="466"/>
      <c r="F29" s="466"/>
      <c r="G29" s="466"/>
      <c r="H29" s="466"/>
      <c r="I29" s="466"/>
      <c r="J29" s="466"/>
      <c r="K29" s="466"/>
      <c r="L29" s="467"/>
      <c r="M29" s="223"/>
      <c r="N29" s="223"/>
    </row>
    <row r="30" spans="1:14" ht="180" customHeight="1" thickBot="1" x14ac:dyDescent="0.25">
      <c r="A30" s="194">
        <v>21</v>
      </c>
      <c r="B30" s="465" t="s">
        <v>2148</v>
      </c>
      <c r="C30" s="465"/>
      <c r="D30" s="466" t="s">
        <v>2396</v>
      </c>
      <c r="E30" s="466"/>
      <c r="F30" s="466"/>
      <c r="G30" s="466"/>
      <c r="H30" s="466"/>
      <c r="I30" s="466"/>
      <c r="J30" s="466"/>
      <c r="K30" s="466"/>
      <c r="L30" s="467"/>
      <c r="M30" s="223"/>
      <c r="N30" s="223"/>
    </row>
    <row r="31" spans="1:14" ht="13.5" thickBot="1" x14ac:dyDescent="0.25">
      <c r="A31" s="424"/>
      <c r="B31" s="424"/>
      <c r="C31" s="424"/>
      <c r="D31" s="424"/>
      <c r="E31" s="424"/>
      <c r="F31" s="424"/>
      <c r="G31" s="424"/>
      <c r="H31" s="424"/>
      <c r="I31" s="424"/>
      <c r="J31" s="424"/>
      <c r="K31" s="424"/>
      <c r="L31" s="424"/>
      <c r="M31" s="223"/>
      <c r="N31" s="223"/>
    </row>
    <row r="32" spans="1:14" ht="60" customHeight="1" x14ac:dyDescent="0.2">
      <c r="A32" s="134">
        <v>22</v>
      </c>
      <c r="B32" s="457" t="s">
        <v>2150</v>
      </c>
      <c r="C32" s="457"/>
      <c r="D32" s="458" t="s">
        <v>2151</v>
      </c>
      <c r="E32" s="458"/>
      <c r="F32" s="531" t="s">
        <v>2407</v>
      </c>
      <c r="G32" s="459"/>
      <c r="H32" s="460" t="s">
        <v>2153</v>
      </c>
      <c r="I32" s="461"/>
      <c r="J32" s="462" t="s">
        <v>2397</v>
      </c>
      <c r="K32" s="463"/>
      <c r="L32" s="464"/>
      <c r="M32" s="223"/>
      <c r="N32" s="223"/>
    </row>
    <row r="33" spans="1:16" ht="60" customHeight="1" thickBot="1" x14ac:dyDescent="0.25">
      <c r="A33" s="197">
        <v>23</v>
      </c>
      <c r="B33" s="452" t="s">
        <v>2156</v>
      </c>
      <c r="C33" s="453"/>
      <c r="D33" s="542" t="s">
        <v>2357</v>
      </c>
      <c r="E33" s="542"/>
      <c r="F33" s="542"/>
      <c r="G33" s="542"/>
      <c r="H33" s="542"/>
      <c r="I33" s="542"/>
      <c r="J33" s="542"/>
      <c r="K33" s="542"/>
      <c r="L33" s="543"/>
      <c r="M33" s="223"/>
      <c r="N33" s="223"/>
    </row>
    <row r="34" spans="1:16" ht="15" customHeight="1" thickBot="1" x14ac:dyDescent="0.25">
      <c r="A34" s="424"/>
      <c r="B34" s="424"/>
      <c r="C34" s="424"/>
      <c r="D34" s="424"/>
      <c r="E34" s="424"/>
      <c r="F34" s="424"/>
      <c r="G34" s="424"/>
      <c r="H34" s="424"/>
      <c r="I34" s="424"/>
      <c r="J34" s="424"/>
      <c r="K34" s="424"/>
      <c r="L34" s="424"/>
      <c r="M34" s="223"/>
      <c r="N34" s="223"/>
    </row>
    <row r="35" spans="1:16" ht="30" customHeight="1" x14ac:dyDescent="0.2">
      <c r="A35" s="456" t="s">
        <v>2158</v>
      </c>
      <c r="B35" s="442"/>
      <c r="C35" s="442"/>
      <c r="D35" s="135" t="s">
        <v>2159</v>
      </c>
      <c r="E35" s="135">
        <v>2017</v>
      </c>
      <c r="F35" s="135">
        <v>2018</v>
      </c>
      <c r="G35" s="135">
        <v>2019</v>
      </c>
      <c r="H35" s="135">
        <v>2020</v>
      </c>
      <c r="I35" s="135">
        <v>2021</v>
      </c>
      <c r="J35" s="135">
        <v>2022</v>
      </c>
      <c r="K35" s="135">
        <v>2023</v>
      </c>
      <c r="L35" s="136" t="s">
        <v>2160</v>
      </c>
      <c r="M35" s="223"/>
      <c r="N35" s="223"/>
    </row>
    <row r="36" spans="1:16" ht="45" customHeight="1" x14ac:dyDescent="0.2">
      <c r="A36" s="194">
        <v>24</v>
      </c>
      <c r="B36" s="438" t="s">
        <v>2161</v>
      </c>
      <c r="C36" s="438"/>
      <c r="D36" s="138">
        <v>215500</v>
      </c>
      <c r="E36" s="138">
        <v>1570000</v>
      </c>
      <c r="F36" s="138">
        <v>3800000</v>
      </c>
      <c r="G36" s="199">
        <v>3063572</v>
      </c>
      <c r="H36" s="138"/>
      <c r="I36" s="138"/>
      <c r="J36" s="138"/>
      <c r="K36" s="138"/>
      <c r="L36" s="200">
        <v>8649072</v>
      </c>
      <c r="M36" s="223"/>
      <c r="N36" s="223"/>
      <c r="P36" s="151"/>
    </row>
    <row r="37" spans="1:16" ht="45" customHeight="1" x14ac:dyDescent="0.2">
      <c r="A37" s="194">
        <v>25</v>
      </c>
      <c r="B37" s="438" t="s">
        <v>2163</v>
      </c>
      <c r="C37" s="438"/>
      <c r="D37" s="138">
        <v>215500</v>
      </c>
      <c r="E37" s="138">
        <v>1570000</v>
      </c>
      <c r="F37" s="138">
        <v>3800000</v>
      </c>
      <c r="G37" s="138">
        <v>3063572</v>
      </c>
      <c r="H37" s="138"/>
      <c r="I37" s="138"/>
      <c r="J37" s="138"/>
      <c r="K37" s="138"/>
      <c r="L37" s="139">
        <f>SUM(D37:K37)</f>
        <v>8649072</v>
      </c>
      <c r="M37" s="223"/>
      <c r="N37" s="223"/>
    </row>
    <row r="38" spans="1:16" ht="45" customHeight="1" x14ac:dyDescent="0.2">
      <c r="A38" s="194">
        <v>26</v>
      </c>
      <c r="B38" s="438" t="s">
        <v>2165</v>
      </c>
      <c r="C38" s="438"/>
      <c r="D38" s="138">
        <v>183175</v>
      </c>
      <c r="E38" s="138">
        <v>1334500</v>
      </c>
      <c r="F38" s="138">
        <v>3230000</v>
      </c>
      <c r="G38" s="138">
        <v>2604036.2000000002</v>
      </c>
      <c r="H38" s="138"/>
      <c r="I38" s="138"/>
      <c r="J38" s="138"/>
      <c r="K38" s="138"/>
      <c r="L38" s="139">
        <f>SUM(D38:K38)</f>
        <v>7351711.2000000002</v>
      </c>
      <c r="M38" s="223"/>
      <c r="N38" s="223"/>
    </row>
    <row r="39" spans="1:16" ht="45" customHeight="1" thickBot="1" x14ac:dyDescent="0.25">
      <c r="A39" s="197">
        <v>27</v>
      </c>
      <c r="B39" s="439" t="s">
        <v>2167</v>
      </c>
      <c r="C39" s="439"/>
      <c r="D39" s="187">
        <v>85</v>
      </c>
      <c r="E39" s="187">
        <v>85</v>
      </c>
      <c r="F39" s="187">
        <v>85</v>
      </c>
      <c r="G39" s="187">
        <v>85</v>
      </c>
      <c r="H39" s="187">
        <v>0</v>
      </c>
      <c r="I39" s="187">
        <v>0</v>
      </c>
      <c r="J39" s="187">
        <v>0</v>
      </c>
      <c r="K39" s="187">
        <v>0</v>
      </c>
      <c r="L39" s="188">
        <v>85</v>
      </c>
      <c r="M39" s="223"/>
      <c r="N39" s="223"/>
    </row>
    <row r="40" spans="1:16" ht="13.5" thickBot="1" x14ac:dyDescent="0.25">
      <c r="A40" s="440"/>
      <c r="B40" s="440"/>
      <c r="C40" s="440"/>
      <c r="D40" s="440"/>
      <c r="E40" s="440"/>
      <c r="F40" s="440"/>
      <c r="G40" s="440"/>
      <c r="H40" s="440"/>
      <c r="I40" s="440"/>
      <c r="J40" s="440"/>
      <c r="K40" s="440"/>
      <c r="L40" s="440"/>
      <c r="M40" s="223"/>
      <c r="N40" s="223"/>
    </row>
    <row r="41" spans="1:16" ht="30" customHeight="1" x14ac:dyDescent="0.2">
      <c r="A41" s="425">
        <v>28</v>
      </c>
      <c r="B41" s="442" t="s">
        <v>2168</v>
      </c>
      <c r="C41" s="442"/>
      <c r="D41" s="442"/>
      <c r="E41" s="442"/>
      <c r="F41" s="442"/>
      <c r="G41" s="442"/>
      <c r="H41" s="442"/>
      <c r="I41" s="442"/>
      <c r="J41" s="442"/>
      <c r="K41" s="442"/>
      <c r="L41" s="443"/>
      <c r="M41" s="223"/>
      <c r="N41" s="223"/>
    </row>
    <row r="42" spans="1:16" ht="30" customHeight="1" x14ac:dyDescent="0.2">
      <c r="A42" s="426"/>
      <c r="B42" s="444" t="s">
        <v>2169</v>
      </c>
      <c r="C42" s="444"/>
      <c r="D42" s="445" t="s">
        <v>2170</v>
      </c>
      <c r="E42" s="446"/>
      <c r="F42" s="446"/>
      <c r="G42" s="446"/>
      <c r="H42" s="446"/>
      <c r="I42" s="446"/>
      <c r="J42" s="447"/>
      <c r="K42" s="445" t="s">
        <v>2171</v>
      </c>
      <c r="L42" s="448"/>
      <c r="M42" s="223"/>
      <c r="N42" s="223"/>
    </row>
    <row r="43" spans="1:16" ht="30" customHeight="1" x14ac:dyDescent="0.2">
      <c r="A43" s="426"/>
      <c r="B43" s="421" t="s">
        <v>2398</v>
      </c>
      <c r="C43" s="421"/>
      <c r="D43" s="416" t="s">
        <v>2399</v>
      </c>
      <c r="E43" s="417"/>
      <c r="F43" s="417"/>
      <c r="G43" s="417"/>
      <c r="H43" s="417"/>
      <c r="I43" s="417"/>
      <c r="J43" s="418"/>
      <c r="K43" s="676">
        <v>215500</v>
      </c>
      <c r="L43" s="677"/>
      <c r="M43" s="223"/>
      <c r="N43" s="223"/>
    </row>
    <row r="44" spans="1:16" ht="30" customHeight="1" x14ac:dyDescent="0.2">
      <c r="A44" s="426"/>
      <c r="B44" s="421" t="s">
        <v>2400</v>
      </c>
      <c r="C44" s="421"/>
      <c r="D44" s="416" t="s">
        <v>2408</v>
      </c>
      <c r="E44" s="417"/>
      <c r="F44" s="417"/>
      <c r="G44" s="417"/>
      <c r="H44" s="417"/>
      <c r="I44" s="417"/>
      <c r="J44" s="418"/>
      <c r="K44" s="676">
        <v>5400530</v>
      </c>
      <c r="L44" s="677"/>
      <c r="M44" s="223"/>
      <c r="N44" s="223"/>
    </row>
    <row r="45" spans="1:16" ht="30" customHeight="1" x14ac:dyDescent="0.2">
      <c r="A45" s="426"/>
      <c r="B45" s="421" t="s">
        <v>2401</v>
      </c>
      <c r="C45" s="421"/>
      <c r="D45" s="416" t="s">
        <v>2402</v>
      </c>
      <c r="E45" s="417"/>
      <c r="F45" s="417"/>
      <c r="G45" s="417"/>
      <c r="H45" s="417"/>
      <c r="I45" s="417"/>
      <c r="J45" s="418"/>
      <c r="K45" s="678">
        <v>3031542</v>
      </c>
      <c r="L45" s="679"/>
      <c r="M45" s="223"/>
      <c r="N45" s="223"/>
    </row>
    <row r="46" spans="1:16" ht="30" customHeight="1" x14ac:dyDescent="0.2">
      <c r="A46" s="426"/>
      <c r="B46" s="421" t="s">
        <v>2403</v>
      </c>
      <c r="C46" s="421"/>
      <c r="D46" s="416" t="s">
        <v>2404</v>
      </c>
      <c r="E46" s="417"/>
      <c r="F46" s="417"/>
      <c r="G46" s="417"/>
      <c r="H46" s="417"/>
      <c r="I46" s="417"/>
      <c r="J46" s="418"/>
      <c r="K46" s="676">
        <v>1500</v>
      </c>
      <c r="L46" s="677"/>
      <c r="M46" s="223"/>
      <c r="N46" s="223"/>
    </row>
    <row r="47" spans="1:16" ht="30" customHeight="1" x14ac:dyDescent="0.2">
      <c r="A47" s="426"/>
      <c r="B47" s="421"/>
      <c r="C47" s="421"/>
      <c r="D47" s="416"/>
      <c r="E47" s="417"/>
      <c r="F47" s="417"/>
      <c r="G47" s="417"/>
      <c r="H47" s="417"/>
      <c r="I47" s="417"/>
      <c r="J47" s="418"/>
      <c r="K47" s="676"/>
      <c r="L47" s="677"/>
      <c r="M47" s="223"/>
      <c r="N47" s="223"/>
    </row>
    <row r="48" spans="1:16" ht="30" customHeight="1" x14ac:dyDescent="0.2">
      <c r="A48" s="426"/>
      <c r="B48" s="421"/>
      <c r="C48" s="421"/>
      <c r="D48" s="416"/>
      <c r="E48" s="417"/>
      <c r="F48" s="417"/>
      <c r="G48" s="417"/>
      <c r="H48" s="417"/>
      <c r="I48" s="417"/>
      <c r="J48" s="418"/>
      <c r="K48" s="422"/>
      <c r="L48" s="423"/>
      <c r="M48" s="223"/>
      <c r="N48" s="223"/>
    </row>
    <row r="49" spans="1:14" ht="30" customHeight="1" thickBot="1" x14ac:dyDescent="0.25">
      <c r="A49" s="441"/>
      <c r="B49" s="449"/>
      <c r="C49" s="449"/>
      <c r="D49" s="416"/>
      <c r="E49" s="417"/>
      <c r="F49" s="417"/>
      <c r="G49" s="417"/>
      <c r="H49" s="417"/>
      <c r="I49" s="417"/>
      <c r="J49" s="418"/>
      <c r="K49" s="450"/>
      <c r="L49" s="451"/>
      <c r="M49" s="223"/>
      <c r="N49" s="223"/>
    </row>
    <row r="50" spans="1:14" ht="15" customHeight="1" thickBot="1" x14ac:dyDescent="0.25">
      <c r="A50" s="424"/>
      <c r="B50" s="424"/>
      <c r="C50" s="424"/>
      <c r="D50" s="424"/>
      <c r="E50" s="424"/>
      <c r="F50" s="424"/>
      <c r="G50" s="424"/>
      <c r="H50" s="424"/>
      <c r="I50" s="424"/>
      <c r="J50" s="424"/>
      <c r="K50" s="424"/>
      <c r="L50" s="424"/>
      <c r="M50" s="223"/>
      <c r="N50" s="223"/>
    </row>
    <row r="51" spans="1:14" ht="30" customHeight="1" x14ac:dyDescent="0.2">
      <c r="A51" s="425">
        <v>29</v>
      </c>
      <c r="B51" s="427" t="s">
        <v>2180</v>
      </c>
      <c r="C51" s="427"/>
      <c r="D51" s="427"/>
      <c r="E51" s="427"/>
      <c r="F51" s="427"/>
      <c r="G51" s="427"/>
      <c r="H51" s="427"/>
      <c r="I51" s="427"/>
      <c r="J51" s="427"/>
      <c r="K51" s="427"/>
      <c r="L51" s="428"/>
      <c r="M51" s="223"/>
      <c r="N51" s="223"/>
    </row>
    <row r="52" spans="1:14" ht="42.75" customHeight="1" x14ac:dyDescent="0.2">
      <c r="A52" s="426"/>
      <c r="B52" s="429" t="s">
        <v>2182</v>
      </c>
      <c r="C52" s="430"/>
      <c r="D52" s="431"/>
      <c r="E52" s="429" t="s">
        <v>2183</v>
      </c>
      <c r="F52" s="431"/>
      <c r="G52" s="429" t="s">
        <v>2184</v>
      </c>
      <c r="H52" s="431"/>
      <c r="I52" s="495" t="s">
        <v>2185</v>
      </c>
      <c r="J52" s="496"/>
      <c r="K52" s="432" t="s">
        <v>2186</v>
      </c>
      <c r="L52" s="433"/>
      <c r="M52" s="223"/>
      <c r="N52" s="223"/>
    </row>
    <row r="53" spans="1:14" ht="42.75" hidden="1" customHeight="1" outlineLevel="1" x14ac:dyDescent="0.2">
      <c r="A53" s="426"/>
      <c r="B53" s="434"/>
      <c r="C53" s="435"/>
      <c r="D53" s="436"/>
      <c r="E53" s="195"/>
      <c r="F53" s="196"/>
      <c r="G53" s="195"/>
      <c r="H53" s="196"/>
      <c r="I53" s="497"/>
      <c r="J53" s="498"/>
      <c r="K53" s="195"/>
      <c r="L53" s="143"/>
      <c r="M53" s="223"/>
      <c r="N53" s="223"/>
    </row>
    <row r="54" spans="1:14" ht="31.5" customHeight="1" collapsed="1" x14ac:dyDescent="0.2">
      <c r="A54" s="426"/>
      <c r="B54" s="400" t="s">
        <v>2187</v>
      </c>
      <c r="C54" s="401"/>
      <c r="D54" s="402"/>
      <c r="E54" s="403" t="s">
        <v>2188</v>
      </c>
      <c r="F54" s="404"/>
      <c r="G54" s="403" t="s">
        <v>2189</v>
      </c>
      <c r="H54" s="404"/>
      <c r="I54" s="203"/>
      <c r="J54" s="227">
        <v>27000</v>
      </c>
      <c r="K54" s="405">
        <v>1090529</v>
      </c>
      <c r="L54" s="406"/>
      <c r="M54" s="223"/>
      <c r="N54" s="223"/>
    </row>
    <row r="55" spans="1:14" ht="41.25" customHeight="1" x14ac:dyDescent="0.2">
      <c r="A55" s="426"/>
      <c r="B55" s="400" t="s">
        <v>2191</v>
      </c>
      <c r="C55" s="401"/>
      <c r="D55" s="402"/>
      <c r="E55" s="403" t="s">
        <v>2192</v>
      </c>
      <c r="F55" s="404"/>
      <c r="G55" s="403" t="s">
        <v>2193</v>
      </c>
      <c r="H55" s="404"/>
      <c r="I55" s="204"/>
      <c r="J55" s="209">
        <v>1</v>
      </c>
      <c r="K55" s="403">
        <v>79</v>
      </c>
      <c r="L55" s="673"/>
      <c r="M55" s="223"/>
      <c r="N55" s="223"/>
    </row>
    <row r="56" spans="1:14" ht="60" customHeight="1" x14ac:dyDescent="0.2">
      <c r="A56" s="426"/>
      <c r="B56" s="400" t="s">
        <v>2194</v>
      </c>
      <c r="C56" s="401"/>
      <c r="D56" s="402"/>
      <c r="E56" s="403" t="s">
        <v>2192</v>
      </c>
      <c r="F56" s="404"/>
      <c r="G56" s="403" t="s">
        <v>2193</v>
      </c>
      <c r="H56" s="404"/>
      <c r="I56" s="204"/>
      <c r="J56" s="209">
        <v>1</v>
      </c>
      <c r="K56" s="403">
        <v>79</v>
      </c>
      <c r="L56" s="673"/>
      <c r="M56" s="223"/>
      <c r="N56" s="223"/>
    </row>
    <row r="57" spans="1:14" ht="35.1" customHeight="1" x14ac:dyDescent="0.2">
      <c r="A57" s="426"/>
      <c r="B57" s="400" t="s">
        <v>2197</v>
      </c>
      <c r="C57" s="674"/>
      <c r="D57" s="354"/>
      <c r="E57" s="403" t="s">
        <v>2192</v>
      </c>
      <c r="F57" s="354"/>
      <c r="G57" s="403" t="s">
        <v>2193</v>
      </c>
      <c r="H57" s="354"/>
      <c r="I57" s="204"/>
      <c r="J57" s="209">
        <v>1</v>
      </c>
      <c r="K57" s="403">
        <v>20</v>
      </c>
      <c r="L57" s="675"/>
      <c r="M57" s="223"/>
      <c r="N57" s="223"/>
    </row>
    <row r="58" spans="1:14" ht="35.1" customHeight="1" x14ac:dyDescent="0.2">
      <c r="A58" s="426"/>
      <c r="B58" s="400" t="s">
        <v>2198</v>
      </c>
      <c r="C58" s="674"/>
      <c r="D58" s="354"/>
      <c r="E58" s="403" t="s">
        <v>2192</v>
      </c>
      <c r="F58" s="354"/>
      <c r="G58" s="403" t="s">
        <v>2193</v>
      </c>
      <c r="H58" s="354"/>
      <c r="I58" s="204"/>
      <c r="J58" s="209">
        <v>0</v>
      </c>
      <c r="K58" s="403">
        <v>34</v>
      </c>
      <c r="L58" s="675"/>
      <c r="M58" s="223"/>
      <c r="N58" s="223"/>
    </row>
    <row r="59" spans="1:14" ht="27.75" customHeight="1" x14ac:dyDescent="0.2">
      <c r="A59" s="426"/>
      <c r="B59" s="400" t="s">
        <v>2195</v>
      </c>
      <c r="C59" s="401"/>
      <c r="D59" s="402"/>
      <c r="E59" s="403" t="s">
        <v>2192</v>
      </c>
      <c r="F59" s="404"/>
      <c r="G59" s="403" t="s">
        <v>2196</v>
      </c>
      <c r="H59" s="404"/>
      <c r="I59" s="205"/>
      <c r="J59" s="228">
        <v>3031542</v>
      </c>
      <c r="K59" s="405">
        <v>358000000</v>
      </c>
      <c r="L59" s="406"/>
      <c r="M59" s="223"/>
      <c r="N59" s="223"/>
    </row>
    <row r="60" spans="1:14" ht="41.25" customHeight="1" x14ac:dyDescent="0.2">
      <c r="A60" s="426"/>
      <c r="B60" s="400" t="s">
        <v>2199</v>
      </c>
      <c r="C60" s="401"/>
      <c r="D60" s="402"/>
      <c r="E60" s="403" t="s">
        <v>2188</v>
      </c>
      <c r="F60" s="404"/>
      <c r="G60" s="403" t="s">
        <v>2200</v>
      </c>
      <c r="H60" s="404"/>
      <c r="I60" s="206"/>
      <c r="J60" s="211">
        <v>0</v>
      </c>
      <c r="K60" s="405" t="s">
        <v>2190</v>
      </c>
      <c r="L60" s="406"/>
      <c r="M60" s="223"/>
      <c r="N60" s="223"/>
    </row>
    <row r="61" spans="1:14" ht="30" customHeight="1" x14ac:dyDescent="0.2">
      <c r="A61" s="426"/>
      <c r="B61" s="400" t="s">
        <v>2201</v>
      </c>
      <c r="C61" s="401"/>
      <c r="D61" s="402"/>
      <c r="E61" s="403" t="s">
        <v>2188</v>
      </c>
      <c r="F61" s="404"/>
      <c r="G61" s="403" t="s">
        <v>2200</v>
      </c>
      <c r="H61" s="404"/>
      <c r="I61" s="206"/>
      <c r="J61" s="211">
        <v>5</v>
      </c>
      <c r="K61" s="405" t="s">
        <v>2190</v>
      </c>
      <c r="L61" s="406"/>
      <c r="M61" s="223"/>
      <c r="N61" s="223"/>
    </row>
    <row r="62" spans="1:14" ht="41.25" customHeight="1" thickBot="1" x14ac:dyDescent="0.25">
      <c r="A62" s="426"/>
      <c r="B62" s="407" t="s">
        <v>2202</v>
      </c>
      <c r="C62" s="408"/>
      <c r="D62" s="409"/>
      <c r="E62" s="410" t="s">
        <v>2192</v>
      </c>
      <c r="F62" s="411"/>
      <c r="G62" s="410" t="s">
        <v>2193</v>
      </c>
      <c r="H62" s="411"/>
      <c r="I62" s="207"/>
      <c r="J62" s="212">
        <v>1</v>
      </c>
      <c r="K62" s="405" t="s">
        <v>2190</v>
      </c>
      <c r="L62" s="406"/>
      <c r="M62" s="223"/>
      <c r="N62" s="223"/>
    </row>
    <row r="63" spans="1:14" ht="15" customHeight="1" thickBot="1" x14ac:dyDescent="0.25">
      <c r="A63" s="396"/>
      <c r="B63" s="396"/>
      <c r="C63" s="396"/>
      <c r="D63" s="396"/>
      <c r="E63" s="396"/>
      <c r="F63" s="396"/>
      <c r="G63" s="396"/>
      <c r="H63" s="396"/>
      <c r="I63" s="396"/>
      <c r="J63" s="396"/>
      <c r="K63" s="396"/>
      <c r="L63" s="396"/>
      <c r="M63" s="223"/>
      <c r="N63" s="223"/>
    </row>
    <row r="64" spans="1:14" ht="30" customHeight="1" thickBot="1" x14ac:dyDescent="0.25">
      <c r="A64" s="144">
        <v>30</v>
      </c>
      <c r="B64" s="397" t="s">
        <v>2203</v>
      </c>
      <c r="C64" s="397"/>
      <c r="D64" s="398" t="s">
        <v>2204</v>
      </c>
      <c r="E64" s="398"/>
      <c r="F64" s="398"/>
      <c r="G64" s="398"/>
      <c r="H64" s="398"/>
      <c r="I64" s="398"/>
      <c r="J64" s="398"/>
      <c r="K64" s="398"/>
      <c r="L64" s="399"/>
      <c r="M64" s="223"/>
      <c r="N64" s="223"/>
    </row>
    <row r="65" spans="13:14" x14ac:dyDescent="0.2">
      <c r="M65" s="223"/>
      <c r="N65" s="223"/>
    </row>
    <row r="92" spans="1:1" x14ac:dyDescent="0.2">
      <c r="A92" s="145" t="s">
        <v>2205</v>
      </c>
    </row>
    <row r="93" spans="1:1" x14ac:dyDescent="0.2">
      <c r="A93" s="145" t="s">
        <v>14</v>
      </c>
    </row>
    <row r="94" spans="1:1" x14ac:dyDescent="0.2">
      <c r="A94" s="145" t="s">
        <v>2206</v>
      </c>
    </row>
    <row r="95" spans="1:1" x14ac:dyDescent="0.2">
      <c r="A95" s="145" t="s">
        <v>2207</v>
      </c>
    </row>
    <row r="96" spans="1:1" x14ac:dyDescent="0.2">
      <c r="A96" s="145" t="s">
        <v>2208</v>
      </c>
    </row>
    <row r="97" spans="1:1" x14ac:dyDescent="0.2">
      <c r="A97" s="145" t="s">
        <v>2209</v>
      </c>
    </row>
    <row r="98" spans="1:1" x14ac:dyDescent="0.2">
      <c r="A98" s="145" t="s">
        <v>2210</v>
      </c>
    </row>
    <row r="99" spans="1:1" x14ac:dyDescent="0.2">
      <c r="A99" s="145" t="s">
        <v>2211</v>
      </c>
    </row>
    <row r="100" spans="1:1" x14ac:dyDescent="0.2">
      <c r="A100" s="145" t="s">
        <v>2212</v>
      </c>
    </row>
    <row r="101" spans="1:1" x14ac:dyDescent="0.2">
      <c r="A101" s="145" t="s">
        <v>2213</v>
      </c>
    </row>
    <row r="102" spans="1:1" x14ac:dyDescent="0.2">
      <c r="A102" s="145" t="s">
        <v>2214</v>
      </c>
    </row>
    <row r="103" spans="1:1" x14ac:dyDescent="0.2">
      <c r="A103" s="145" t="s">
        <v>2215</v>
      </c>
    </row>
    <row r="104" spans="1:1" x14ac:dyDescent="0.2">
      <c r="A104" s="145" t="s">
        <v>2216</v>
      </c>
    </row>
    <row r="105" spans="1:1" x14ac:dyDescent="0.2">
      <c r="A105" s="145" t="s">
        <v>2217</v>
      </c>
    </row>
    <row r="106" spans="1:1" x14ac:dyDescent="0.2">
      <c r="A106" s="145" t="s">
        <v>2218</v>
      </c>
    </row>
    <row r="107" spans="1:1" x14ac:dyDescent="0.2">
      <c r="A107" s="145" t="s">
        <v>2219</v>
      </c>
    </row>
    <row r="108" spans="1:1" x14ac:dyDescent="0.2">
      <c r="A108" s="145" t="s">
        <v>2220</v>
      </c>
    </row>
    <row r="109" spans="1:1" x14ac:dyDescent="0.2">
      <c r="A109" s="145" t="s">
        <v>2221</v>
      </c>
    </row>
    <row r="110" spans="1:1" ht="15" x14ac:dyDescent="0.25">
      <c r="A110" s="150"/>
    </row>
    <row r="111" spans="1:1" ht="15" x14ac:dyDescent="0.25">
      <c r="A111" s="150"/>
    </row>
    <row r="112" spans="1:1" x14ac:dyDescent="0.2">
      <c r="A112" s="147" t="s">
        <v>2125</v>
      </c>
    </row>
    <row r="113" spans="1:1" x14ac:dyDescent="0.2">
      <c r="A113" s="147" t="s">
        <v>2222</v>
      </c>
    </row>
    <row r="114" spans="1:1" x14ac:dyDescent="0.2">
      <c r="A114" s="147" t="s">
        <v>2223</v>
      </c>
    </row>
    <row r="115" spans="1:1" x14ac:dyDescent="0.2">
      <c r="A115" s="147" t="s">
        <v>2224</v>
      </c>
    </row>
    <row r="116" spans="1:1" ht="15" x14ac:dyDescent="0.25">
      <c r="A116" s="150"/>
    </row>
    <row r="117" spans="1:1" ht="15" x14ac:dyDescent="0.25">
      <c r="A117" s="150"/>
    </row>
    <row r="118" spans="1:1" x14ac:dyDescent="0.2">
      <c r="A118" s="145" t="s">
        <v>2225</v>
      </c>
    </row>
    <row r="119" spans="1:1" x14ac:dyDescent="0.2">
      <c r="A119" s="145" t="s">
        <v>2226</v>
      </c>
    </row>
    <row r="120" spans="1:1" x14ac:dyDescent="0.2">
      <c r="A120" s="145" t="s">
        <v>2227</v>
      </c>
    </row>
    <row r="121" spans="1:1" x14ac:dyDescent="0.2">
      <c r="A121" s="145" t="s">
        <v>2228</v>
      </c>
    </row>
    <row r="122" spans="1:1" x14ac:dyDescent="0.2">
      <c r="A122" s="145" t="s">
        <v>2229</v>
      </c>
    </row>
    <row r="123" spans="1:1" x14ac:dyDescent="0.2">
      <c r="A123" s="145" t="s">
        <v>2230</v>
      </c>
    </row>
    <row r="124" spans="1:1" x14ac:dyDescent="0.2">
      <c r="A124" s="145" t="s">
        <v>2231</v>
      </c>
    </row>
    <row r="125" spans="1:1" x14ac:dyDescent="0.2">
      <c r="A125" s="145" t="s">
        <v>2232</v>
      </c>
    </row>
    <row r="126" spans="1:1" x14ac:dyDescent="0.2">
      <c r="A126" s="145" t="s">
        <v>2233</v>
      </c>
    </row>
    <row r="127" spans="1:1" x14ac:dyDescent="0.2">
      <c r="A127" s="145" t="s">
        <v>2127</v>
      </c>
    </row>
    <row r="128" spans="1:1" x14ac:dyDescent="0.2">
      <c r="A128" s="145" t="s">
        <v>2234</v>
      </c>
    </row>
    <row r="129" spans="1:1" x14ac:dyDescent="0.2">
      <c r="A129" s="145" t="s">
        <v>2235</v>
      </c>
    </row>
    <row r="130" spans="1:1" x14ac:dyDescent="0.2">
      <c r="A130" s="145" t="s">
        <v>2236</v>
      </c>
    </row>
    <row r="131" spans="1:1" x14ac:dyDescent="0.2">
      <c r="A131" s="145" t="s">
        <v>2237</v>
      </c>
    </row>
    <row r="132" spans="1:1" x14ac:dyDescent="0.2">
      <c r="A132" s="145" t="s">
        <v>2238</v>
      </c>
    </row>
    <row r="133" spans="1:1" x14ac:dyDescent="0.2">
      <c r="A133" s="145" t="s">
        <v>2239</v>
      </c>
    </row>
    <row r="134" spans="1:1" x14ac:dyDescent="0.2">
      <c r="A134" s="145" t="s">
        <v>2240</v>
      </c>
    </row>
    <row r="135" spans="1:1" x14ac:dyDescent="0.2">
      <c r="A135" s="145" t="s">
        <v>2241</v>
      </c>
    </row>
    <row r="136" spans="1:1" x14ac:dyDescent="0.2">
      <c r="A136" s="145" t="s">
        <v>2242</v>
      </c>
    </row>
    <row r="137" spans="1:1" x14ac:dyDescent="0.2">
      <c r="A137" s="145" t="s">
        <v>2243</v>
      </c>
    </row>
    <row r="138" spans="1:1" x14ac:dyDescent="0.2">
      <c r="A138" s="145" t="s">
        <v>2244</v>
      </c>
    </row>
    <row r="139" spans="1:1" x14ac:dyDescent="0.2">
      <c r="A139" s="145" t="s">
        <v>2245</v>
      </c>
    </row>
    <row r="140" spans="1:1" x14ac:dyDescent="0.2">
      <c r="A140" s="145" t="s">
        <v>2246</v>
      </c>
    </row>
    <row r="141" spans="1:1" x14ac:dyDescent="0.2">
      <c r="A141" s="145" t="s">
        <v>2247</v>
      </c>
    </row>
    <row r="142" spans="1:1" x14ac:dyDescent="0.2">
      <c r="A142" s="145" t="s">
        <v>2248</v>
      </c>
    </row>
    <row r="143" spans="1:1" x14ac:dyDescent="0.2">
      <c r="A143" s="145" t="s">
        <v>2249</v>
      </c>
    </row>
    <row r="144" spans="1:1" x14ac:dyDescent="0.2">
      <c r="A144" s="145" t="s">
        <v>2250</v>
      </c>
    </row>
    <row r="145" spans="1:1" x14ac:dyDescent="0.2">
      <c r="A145" s="145" t="s">
        <v>2251</v>
      </c>
    </row>
    <row r="146" spans="1:1" x14ac:dyDescent="0.2">
      <c r="A146" s="145" t="s">
        <v>2252</v>
      </c>
    </row>
    <row r="147" spans="1:1" x14ac:dyDescent="0.2">
      <c r="A147" s="145" t="s">
        <v>2253</v>
      </c>
    </row>
    <row r="148" spans="1:1" x14ac:dyDescent="0.2">
      <c r="A148" s="145" t="s">
        <v>2254</v>
      </c>
    </row>
    <row r="149" spans="1:1" x14ac:dyDescent="0.2">
      <c r="A149" s="145" t="s">
        <v>2255</v>
      </c>
    </row>
    <row r="150" spans="1:1" x14ac:dyDescent="0.2">
      <c r="A150" s="145" t="s">
        <v>2256</v>
      </c>
    </row>
    <row r="151" spans="1:1" x14ac:dyDescent="0.2">
      <c r="A151" s="145" t="s">
        <v>2257</v>
      </c>
    </row>
    <row r="152" spans="1:1" x14ac:dyDescent="0.2">
      <c r="A152" s="145" t="s">
        <v>2258</v>
      </c>
    </row>
    <row r="153" spans="1:1" x14ac:dyDescent="0.2">
      <c r="A153" s="145" t="s">
        <v>2259</v>
      </c>
    </row>
    <row r="154" spans="1:1" x14ac:dyDescent="0.2">
      <c r="A154" s="145" t="s">
        <v>2260</v>
      </c>
    </row>
    <row r="155" spans="1:1" ht="15" x14ac:dyDescent="0.25">
      <c r="A155" s="150"/>
    </row>
    <row r="156" spans="1:1" ht="15" x14ac:dyDescent="0.25">
      <c r="A156" s="150"/>
    </row>
    <row r="157" spans="1:1" x14ac:dyDescent="0.2">
      <c r="A157" s="148" t="s">
        <v>2129</v>
      </c>
    </row>
    <row r="158" spans="1:1" x14ac:dyDescent="0.2">
      <c r="A158" s="148" t="s">
        <v>2261</v>
      </c>
    </row>
    <row r="159" spans="1:1" ht="15" x14ac:dyDescent="0.25">
      <c r="A159" s="150"/>
    </row>
    <row r="160" spans="1:1" ht="15" x14ac:dyDescent="0.25">
      <c r="A160" s="150"/>
    </row>
    <row r="161" spans="1:1" x14ac:dyDescent="0.2">
      <c r="A161" s="148" t="s">
        <v>2262</v>
      </c>
    </row>
    <row r="162" spans="1:1" x14ac:dyDescent="0.2">
      <c r="A162" s="148" t="s">
        <v>2263</v>
      </c>
    </row>
    <row r="163" spans="1:1" x14ac:dyDescent="0.2">
      <c r="A163" s="148" t="s">
        <v>2131</v>
      </c>
    </row>
    <row r="164" spans="1:1" x14ac:dyDescent="0.2">
      <c r="A164" s="148" t="s">
        <v>2264</v>
      </c>
    </row>
    <row r="165" spans="1:1" ht="15" x14ac:dyDescent="0.25">
      <c r="A165" s="150"/>
    </row>
    <row r="166" spans="1:1" ht="15" x14ac:dyDescent="0.25">
      <c r="A166" s="150"/>
    </row>
    <row r="167" spans="1:1" x14ac:dyDescent="0.2">
      <c r="A167" s="148" t="s">
        <v>2265</v>
      </c>
    </row>
    <row r="168" spans="1:1" x14ac:dyDescent="0.2">
      <c r="A168" s="148" t="s">
        <v>2266</v>
      </c>
    </row>
    <row r="169" spans="1:1" x14ac:dyDescent="0.2">
      <c r="A169" s="148" t="s">
        <v>2133</v>
      </c>
    </row>
    <row r="170" spans="1:1" x14ac:dyDescent="0.2">
      <c r="A170" s="148" t="s">
        <v>2267</v>
      </c>
    </row>
    <row r="171" spans="1:1" x14ac:dyDescent="0.2">
      <c r="A171" s="148" t="s">
        <v>2268</v>
      </c>
    </row>
    <row r="172" spans="1:1" x14ac:dyDescent="0.2">
      <c r="A172" s="148" t="s">
        <v>2269</v>
      </c>
    </row>
  </sheetData>
  <mergeCells count="144">
    <mergeCell ref="A8:A9"/>
    <mergeCell ref="B8:D9"/>
    <mergeCell ref="E8:L8"/>
    <mergeCell ref="F9:H9"/>
    <mergeCell ref="J9:L9"/>
    <mergeCell ref="A15:L15"/>
    <mergeCell ref="B10:D10"/>
    <mergeCell ref="E10:L10"/>
    <mergeCell ref="B11:D11"/>
    <mergeCell ref="E11:L11"/>
    <mergeCell ref="B12:D12"/>
    <mergeCell ref="E12:L12"/>
    <mergeCell ref="A1:L1"/>
    <mergeCell ref="B2:E2"/>
    <mergeCell ref="F2:L2"/>
    <mergeCell ref="A3:L3"/>
    <mergeCell ref="A4:L4"/>
    <mergeCell ref="B5:D5"/>
    <mergeCell ref="E5:L5"/>
    <mergeCell ref="A6:A7"/>
    <mergeCell ref="B6:D7"/>
    <mergeCell ref="E6:L6"/>
    <mergeCell ref="F7:H7"/>
    <mergeCell ref="J7:L7"/>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D43:J43"/>
    <mergeCell ref="K43:L43"/>
    <mergeCell ref="B44:C44"/>
    <mergeCell ref="D44:J44"/>
    <mergeCell ref="K44:L44"/>
    <mergeCell ref="B45:C45"/>
    <mergeCell ref="D45:J45"/>
    <mergeCell ref="K45:L45"/>
    <mergeCell ref="B38:C38"/>
    <mergeCell ref="B39:C39"/>
    <mergeCell ref="A40:L40"/>
    <mergeCell ref="A41:A49"/>
    <mergeCell ref="B41:L41"/>
    <mergeCell ref="B42:C42"/>
    <mergeCell ref="D42:J42"/>
    <mergeCell ref="K42:L42"/>
    <mergeCell ref="B43:C43"/>
    <mergeCell ref="B48:C48"/>
    <mergeCell ref="D48:J48"/>
    <mergeCell ref="K48:L48"/>
    <mergeCell ref="B49:C49"/>
    <mergeCell ref="D49:J49"/>
    <mergeCell ref="K49:L49"/>
    <mergeCell ref="B46:C46"/>
    <mergeCell ref="D46:J46"/>
    <mergeCell ref="K46:L46"/>
    <mergeCell ref="B47:C47"/>
    <mergeCell ref="D47:J47"/>
    <mergeCell ref="K47:L47"/>
    <mergeCell ref="E54:F54"/>
    <mergeCell ref="G54:H54"/>
    <mergeCell ref="K54:L54"/>
    <mergeCell ref="I52:J53"/>
    <mergeCell ref="A50:L50"/>
    <mergeCell ref="A51:A62"/>
    <mergeCell ref="B51:L51"/>
    <mergeCell ref="B52:D52"/>
    <mergeCell ref="E52:F52"/>
    <mergeCell ref="G52:H52"/>
    <mergeCell ref="K52:L52"/>
    <mergeCell ref="B53:D53"/>
    <mergeCell ref="B54:D54"/>
    <mergeCell ref="B59:D59"/>
    <mergeCell ref="E59:F59"/>
    <mergeCell ref="G59:H59"/>
    <mergeCell ref="K59:L59"/>
    <mergeCell ref="B60:D60"/>
    <mergeCell ref="E60:F60"/>
    <mergeCell ref="G60:H60"/>
    <mergeCell ref="K60:L60"/>
    <mergeCell ref="B55:D55"/>
    <mergeCell ref="E55:F55"/>
    <mergeCell ref="G55:H55"/>
    <mergeCell ref="K55:L55"/>
    <mergeCell ref="B56:D56"/>
    <mergeCell ref="E56:F56"/>
    <mergeCell ref="G56:H56"/>
    <mergeCell ref="K56:L56"/>
    <mergeCell ref="B57:D57"/>
    <mergeCell ref="B58:D58"/>
    <mergeCell ref="E57:F57"/>
    <mergeCell ref="E58:F58"/>
    <mergeCell ref="G57:H57"/>
    <mergeCell ref="G58:H58"/>
    <mergeCell ref="K57:L57"/>
    <mergeCell ref="K58:L58"/>
    <mergeCell ref="A63:L63"/>
    <mergeCell ref="B64:C64"/>
    <mergeCell ref="D64:L64"/>
    <mergeCell ref="B61:D61"/>
    <mergeCell ref="E61:F61"/>
    <mergeCell ref="G61:H61"/>
    <mergeCell ref="K61:L61"/>
    <mergeCell ref="B62:D62"/>
    <mergeCell ref="E62:F62"/>
    <mergeCell ref="G62:H62"/>
    <mergeCell ref="K62:L62"/>
  </mergeCells>
  <conditionalFormatting sqref="F32:G32">
    <cfRule type="containsText" dxfId="11" priority="4" stopIfTrue="1" operator="containsText" text="wybierz">
      <formula>NOT(ISERROR(SEARCH("wybierz",F32)))</formula>
    </cfRule>
  </conditionalFormatting>
  <conditionalFormatting sqref="D21:D23">
    <cfRule type="containsText" dxfId="10" priority="3" stopIfTrue="1" operator="containsText" text="wybierz">
      <formula>NOT(ISERROR(SEARCH("wybierz",D21)))</formula>
    </cfRule>
  </conditionalFormatting>
  <conditionalFormatting sqref="D24">
    <cfRule type="containsText" dxfId="9" priority="2" stopIfTrue="1" operator="containsText" text="wybierz">
      <formula>NOT(ISERROR(SEARCH("wybierz",D24)))</formula>
    </cfRule>
  </conditionalFormatting>
  <conditionalFormatting sqref="D25">
    <cfRule type="containsText" dxfId="8" priority="1" stopIfTrue="1" operator="containsText" text="wybierz">
      <formula>NOT(ISERROR(SEARCH("wybierz",D25)))</formula>
    </cfRule>
  </conditionalFormatting>
  <dataValidations count="7">
    <dataValidation type="list" allowBlank="1" showInputMessage="1" showErrorMessage="1" sqref="D17:L17">
      <formula1>$A$112:$A$115</formula1>
    </dataValidation>
    <dataValidation type="list" allowBlank="1" showInputMessage="1" showErrorMessage="1" prompt="wybierz Program z listy" sqref="E10:L10">
      <formula1>$A$92:$A$109</formula1>
    </dataValidation>
    <dataValidation type="list" allowBlank="1" showInputMessage="1" showErrorMessage="1" prompt="wybierz PI z listy" sqref="D22:L22">
      <formula1>$A$167:$A$172</formula1>
    </dataValidation>
    <dataValidation allowBlank="1" showInputMessage="1" showErrorMessage="1" prompt="zgodnie z właściwym PO" sqref="E11:L13"/>
    <dataValidation type="list" allowBlank="1" showInputMessage="1" showErrorMessage="1" prompt="wybierz narzędzie PP" sqref="D18:L18">
      <formula1>$A$118:$A$154</formula1>
    </dataValidation>
    <dataValidation type="list" allowBlank="1" showInputMessage="1" showErrorMessage="1" prompt="wybierz fundusz" sqref="D20:L20">
      <formula1>$A$157:$A$158</formula1>
    </dataValidation>
    <dataValidation type="list" allowBlank="1" showInputMessage="1" showErrorMessage="1" prompt="wybierz Cel Tematyczny" sqref="D21:L21">
      <formula1>$A$161:$A$164</formula1>
    </dataValidation>
  </dataValidations>
  <pageMargins left="0.25" right="0.25" top="0.75" bottom="0.75" header="0.3" footer="0.3"/>
  <pageSetup paperSize="9" scale="74" fitToHeight="0" orientation="portrait" r:id="rId1"/>
  <headerFooter>
    <oddHeader>&amp;CZałącznik 1</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O169"/>
  <sheetViews>
    <sheetView view="pageBreakPreview" topLeftCell="A34" zoomScaleSheetLayoutView="100" workbookViewId="0">
      <selection activeCell="O36" sqref="O36:O38"/>
    </sheetView>
  </sheetViews>
  <sheetFormatPr defaultColWidth="9.140625" defaultRowHeight="12.75" outlineLevelCol="1" x14ac:dyDescent="0.2"/>
  <cols>
    <col min="1" max="1" width="5.140625" style="127" customWidth="1"/>
    <col min="2" max="2" width="9.140625" style="127"/>
    <col min="3" max="3" width="18.5703125" style="127" customWidth="1"/>
    <col min="4" max="5" width="9.7109375" style="127" customWidth="1"/>
    <col min="6" max="6" width="12.85546875" style="127" customWidth="1"/>
    <col min="7" max="10" width="9.7109375" style="127" customWidth="1"/>
    <col min="11" max="11" width="16.140625" style="127" customWidth="1"/>
    <col min="12" max="12" width="14.5703125" style="127" customWidth="1"/>
    <col min="13" max="13" width="9.140625" style="127"/>
    <col min="14" max="14" width="0" style="127" hidden="1" customWidth="1" outlineLevel="1"/>
    <col min="15" max="15" width="43.42578125" style="127" customWidth="1" collapsed="1"/>
    <col min="16" max="16384" width="9.140625" style="127"/>
  </cols>
  <sheetData>
    <row r="1" spans="1:14" ht="41.25" customHeight="1" x14ac:dyDescent="0.2">
      <c r="A1" s="499" t="s">
        <v>2100</v>
      </c>
      <c r="B1" s="500"/>
      <c r="C1" s="500"/>
      <c r="D1" s="500"/>
      <c r="E1" s="500"/>
      <c r="F1" s="500"/>
      <c r="G1" s="500"/>
      <c r="H1" s="500"/>
      <c r="I1" s="500"/>
      <c r="J1" s="500"/>
      <c r="K1" s="500"/>
      <c r="L1" s="501"/>
      <c r="N1" s="127" t="s">
        <v>2101</v>
      </c>
    </row>
    <row r="2" spans="1:14" ht="30" customHeight="1" thickBot="1" x14ac:dyDescent="0.25">
      <c r="A2" s="128">
        <v>1</v>
      </c>
      <c r="B2" s="502" t="s">
        <v>2102</v>
      </c>
      <c r="C2" s="502"/>
      <c r="D2" s="502"/>
      <c r="E2" s="503"/>
      <c r="F2" s="504" t="s">
        <v>2425</v>
      </c>
      <c r="G2" s="504"/>
      <c r="H2" s="504"/>
      <c r="I2" s="504"/>
      <c r="J2" s="504"/>
      <c r="K2" s="504"/>
      <c r="L2" s="505"/>
      <c r="N2" s="127" t="s">
        <v>2104</v>
      </c>
    </row>
    <row r="3" spans="1:14" ht="15" customHeight="1" thickBot="1" x14ac:dyDescent="0.25">
      <c r="A3" s="506"/>
      <c r="B3" s="507"/>
      <c r="C3" s="507"/>
      <c r="D3" s="507"/>
      <c r="E3" s="507"/>
      <c r="F3" s="507"/>
      <c r="G3" s="507"/>
      <c r="H3" s="507"/>
      <c r="I3" s="507"/>
      <c r="J3" s="507"/>
      <c r="K3" s="507"/>
      <c r="L3" s="508"/>
    </row>
    <row r="4" spans="1:14" ht="30" customHeight="1" x14ac:dyDescent="0.25">
      <c r="A4" s="482" t="s">
        <v>0</v>
      </c>
      <c r="B4" s="483"/>
      <c r="C4" s="483"/>
      <c r="D4" s="483"/>
      <c r="E4" s="483"/>
      <c r="F4" s="483"/>
      <c r="G4" s="483"/>
      <c r="H4" s="483"/>
      <c r="I4" s="483"/>
      <c r="J4" s="483"/>
      <c r="K4" s="509"/>
      <c r="L4" s="510"/>
    </row>
    <row r="5" spans="1:14" ht="30" customHeight="1" x14ac:dyDescent="0.2">
      <c r="A5" s="238">
        <v>2</v>
      </c>
      <c r="B5" s="490" t="s">
        <v>2105</v>
      </c>
      <c r="C5" s="490"/>
      <c r="D5" s="490"/>
      <c r="E5" s="511" t="s">
        <v>2426</v>
      </c>
      <c r="F5" s="511"/>
      <c r="G5" s="511"/>
      <c r="H5" s="511"/>
      <c r="I5" s="511"/>
      <c r="J5" s="511"/>
      <c r="K5" s="511"/>
      <c r="L5" s="512"/>
      <c r="N5" s="127" t="s">
        <v>2107</v>
      </c>
    </row>
    <row r="6" spans="1:14" ht="30" customHeight="1" x14ac:dyDescent="0.2">
      <c r="A6" s="513">
        <v>3</v>
      </c>
      <c r="B6" s="490" t="s">
        <v>2108</v>
      </c>
      <c r="C6" s="490"/>
      <c r="D6" s="490"/>
      <c r="E6" s="511" t="s">
        <v>2427</v>
      </c>
      <c r="F6" s="511"/>
      <c r="G6" s="511"/>
      <c r="H6" s="511"/>
      <c r="I6" s="511"/>
      <c r="J6" s="511"/>
      <c r="K6" s="511"/>
      <c r="L6" s="512"/>
      <c r="N6" s="127" t="s">
        <v>2110</v>
      </c>
    </row>
    <row r="7" spans="1:14" ht="30" customHeight="1" x14ac:dyDescent="0.2">
      <c r="A7" s="513"/>
      <c r="B7" s="490"/>
      <c r="C7" s="490"/>
      <c r="D7" s="490"/>
      <c r="E7" s="130" t="s">
        <v>2111</v>
      </c>
      <c r="F7" s="704" t="s">
        <v>2428</v>
      </c>
      <c r="G7" s="705"/>
      <c r="H7" s="706"/>
      <c r="I7" s="130" t="s">
        <v>2113</v>
      </c>
      <c r="J7" s="515" t="s">
        <v>2429</v>
      </c>
      <c r="K7" s="516"/>
      <c r="L7" s="517"/>
    </row>
    <row r="8" spans="1:14" ht="30" customHeight="1" x14ac:dyDescent="0.2">
      <c r="A8" s="513">
        <v>4</v>
      </c>
      <c r="B8" s="490" t="s">
        <v>2115</v>
      </c>
      <c r="C8" s="490"/>
      <c r="D8" s="490"/>
      <c r="E8" s="511" t="s">
        <v>2116</v>
      </c>
      <c r="F8" s="511"/>
      <c r="G8" s="511"/>
      <c r="H8" s="511"/>
      <c r="I8" s="511"/>
      <c r="J8" s="511"/>
      <c r="K8" s="511"/>
      <c r="L8" s="512"/>
      <c r="N8" s="127" t="s">
        <v>2104</v>
      </c>
    </row>
    <row r="9" spans="1:14" ht="30" customHeight="1" x14ac:dyDescent="0.2">
      <c r="A9" s="513"/>
      <c r="B9" s="490"/>
      <c r="C9" s="490"/>
      <c r="D9" s="490"/>
      <c r="E9" s="130" t="s">
        <v>2111</v>
      </c>
      <c r="F9" s="704" t="s">
        <v>2117</v>
      </c>
      <c r="G9" s="705"/>
      <c r="H9" s="706"/>
      <c r="I9" s="256" t="s">
        <v>2430</v>
      </c>
      <c r="J9" s="515" t="s">
        <v>2117</v>
      </c>
      <c r="K9" s="516"/>
      <c r="L9" s="517"/>
    </row>
    <row r="10" spans="1:14" ht="30" customHeight="1" x14ac:dyDescent="0.2">
      <c r="A10" s="238">
        <v>5</v>
      </c>
      <c r="B10" s="490" t="s">
        <v>11</v>
      </c>
      <c r="C10" s="490"/>
      <c r="D10" s="490"/>
      <c r="E10" s="520" t="s">
        <v>14</v>
      </c>
      <c r="F10" s="520"/>
      <c r="G10" s="520"/>
      <c r="H10" s="520"/>
      <c r="I10" s="520"/>
      <c r="J10" s="520"/>
      <c r="K10" s="521"/>
      <c r="L10" s="522"/>
      <c r="N10" s="127" t="s">
        <v>2104</v>
      </c>
    </row>
    <row r="11" spans="1:14" ht="33" customHeight="1" x14ac:dyDescent="0.2">
      <c r="A11" s="238">
        <v>6</v>
      </c>
      <c r="B11" s="490" t="s">
        <v>2118</v>
      </c>
      <c r="C11" s="490"/>
      <c r="D11" s="490"/>
      <c r="E11" s="480" t="s">
        <v>2119</v>
      </c>
      <c r="F11" s="480"/>
      <c r="G11" s="480"/>
      <c r="H11" s="480"/>
      <c r="I11" s="480"/>
      <c r="J11" s="480"/>
      <c r="K11" s="480"/>
      <c r="L11" s="481"/>
      <c r="N11" s="127" t="s">
        <v>2104</v>
      </c>
    </row>
    <row r="12" spans="1:14" ht="30" customHeight="1" x14ac:dyDescent="0.2">
      <c r="A12" s="238">
        <v>7</v>
      </c>
      <c r="B12" s="490" t="s">
        <v>2120</v>
      </c>
      <c r="C12" s="490"/>
      <c r="D12" s="490"/>
      <c r="E12" s="551" t="s">
        <v>2297</v>
      </c>
      <c r="F12" s="551"/>
      <c r="G12" s="551"/>
      <c r="H12" s="551"/>
      <c r="I12" s="551"/>
      <c r="J12" s="551"/>
      <c r="K12" s="551"/>
      <c r="L12" s="552"/>
      <c r="N12" s="127" t="s">
        <v>2104</v>
      </c>
    </row>
    <row r="13" spans="1:14" ht="30" customHeight="1" x14ac:dyDescent="0.2">
      <c r="A13" s="238">
        <v>8</v>
      </c>
      <c r="B13" s="490" t="s">
        <v>2122</v>
      </c>
      <c r="C13" s="490"/>
      <c r="D13" s="490"/>
      <c r="E13" s="491" t="s">
        <v>2117</v>
      </c>
      <c r="F13" s="491"/>
      <c r="G13" s="491"/>
      <c r="H13" s="491"/>
      <c r="I13" s="491"/>
      <c r="J13" s="491"/>
      <c r="K13" s="491"/>
      <c r="L13" s="492"/>
      <c r="N13" s="127" t="s">
        <v>2104</v>
      </c>
    </row>
    <row r="14" spans="1:14" ht="54.75" customHeight="1" thickBot="1" x14ac:dyDescent="0.25">
      <c r="A14" s="238">
        <v>9</v>
      </c>
      <c r="B14" s="490" t="s">
        <v>2</v>
      </c>
      <c r="C14" s="490"/>
      <c r="D14" s="490"/>
      <c r="E14" s="493" t="s">
        <v>2370</v>
      </c>
      <c r="F14" s="493"/>
      <c r="G14" s="493"/>
      <c r="H14" s="493"/>
      <c r="I14" s="493"/>
      <c r="J14" s="493"/>
      <c r="K14" s="493"/>
      <c r="L14" s="494"/>
      <c r="N14" s="127" t="s">
        <v>2104</v>
      </c>
    </row>
    <row r="15" spans="1:14" ht="15" customHeight="1" thickBot="1" x14ac:dyDescent="0.25">
      <c r="A15" s="506"/>
      <c r="B15" s="507"/>
      <c r="C15" s="507"/>
      <c r="D15" s="507"/>
      <c r="E15" s="507"/>
      <c r="F15" s="507"/>
      <c r="G15" s="507"/>
      <c r="H15" s="507"/>
      <c r="I15" s="507"/>
      <c r="J15" s="507"/>
      <c r="K15" s="507"/>
      <c r="L15" s="508"/>
    </row>
    <row r="16" spans="1:14" ht="30" customHeight="1" x14ac:dyDescent="0.2">
      <c r="A16" s="482" t="s">
        <v>2123</v>
      </c>
      <c r="B16" s="483"/>
      <c r="C16" s="483"/>
      <c r="D16" s="483"/>
      <c r="E16" s="483"/>
      <c r="F16" s="483"/>
      <c r="G16" s="483"/>
      <c r="H16" s="483"/>
      <c r="I16" s="483"/>
      <c r="J16" s="483"/>
      <c r="K16" s="483"/>
      <c r="L16" s="484"/>
    </row>
    <row r="17" spans="1:14" ht="41.25" customHeight="1" x14ac:dyDescent="0.2">
      <c r="A17" s="238">
        <v>10</v>
      </c>
      <c r="B17" s="465" t="s">
        <v>2124</v>
      </c>
      <c r="C17" s="465"/>
      <c r="D17" s="485" t="s">
        <v>2222</v>
      </c>
      <c r="E17" s="485"/>
      <c r="F17" s="485"/>
      <c r="G17" s="485"/>
      <c r="H17" s="485"/>
      <c r="I17" s="485"/>
      <c r="J17" s="485"/>
      <c r="K17" s="485"/>
      <c r="L17" s="486"/>
      <c r="N17" s="127" t="s">
        <v>2104</v>
      </c>
    </row>
    <row r="18" spans="1:14" ht="40.5" customHeight="1" thickBot="1" x14ac:dyDescent="0.25">
      <c r="A18" s="237">
        <v>11</v>
      </c>
      <c r="B18" s="487" t="s">
        <v>2126</v>
      </c>
      <c r="C18" s="487"/>
      <c r="D18" s="468" t="s">
        <v>2238</v>
      </c>
      <c r="E18" s="468"/>
      <c r="F18" s="468"/>
      <c r="G18" s="468"/>
      <c r="H18" s="468"/>
      <c r="I18" s="468"/>
      <c r="J18" s="468"/>
      <c r="K18" s="468"/>
      <c r="L18" s="469"/>
      <c r="N18" s="127" t="s">
        <v>2104</v>
      </c>
    </row>
    <row r="19" spans="1:14" ht="15" customHeight="1" thickBot="1" x14ac:dyDescent="0.25">
      <c r="A19" s="424"/>
      <c r="B19" s="424"/>
      <c r="C19" s="424"/>
      <c r="D19" s="424"/>
      <c r="E19" s="424"/>
      <c r="F19" s="424"/>
      <c r="G19" s="424"/>
      <c r="H19" s="424"/>
      <c r="I19" s="424"/>
      <c r="J19" s="424"/>
      <c r="K19" s="424"/>
      <c r="L19" s="424"/>
    </row>
    <row r="20" spans="1:14" ht="30" customHeight="1" x14ac:dyDescent="0.2">
      <c r="A20" s="235">
        <v>12</v>
      </c>
      <c r="B20" s="477" t="s">
        <v>2128</v>
      </c>
      <c r="C20" s="477"/>
      <c r="D20" s="478" t="s">
        <v>2129</v>
      </c>
      <c r="E20" s="478"/>
      <c r="F20" s="478"/>
      <c r="G20" s="478"/>
      <c r="H20" s="478"/>
      <c r="I20" s="478"/>
      <c r="J20" s="478"/>
      <c r="K20" s="478"/>
      <c r="L20" s="479"/>
      <c r="N20" s="127" t="s">
        <v>2104</v>
      </c>
    </row>
    <row r="21" spans="1:14" ht="30" customHeight="1" x14ac:dyDescent="0.2">
      <c r="A21" s="236">
        <v>13</v>
      </c>
      <c r="B21" s="465" t="s">
        <v>2130</v>
      </c>
      <c r="C21" s="465"/>
      <c r="D21" s="473" t="s">
        <v>2131</v>
      </c>
      <c r="E21" s="473"/>
      <c r="F21" s="473"/>
      <c r="G21" s="473"/>
      <c r="H21" s="473"/>
      <c r="I21" s="473"/>
      <c r="J21" s="473"/>
      <c r="K21" s="473"/>
      <c r="L21" s="474"/>
      <c r="N21" s="127" t="s">
        <v>2104</v>
      </c>
    </row>
    <row r="22" spans="1:14" ht="63" customHeight="1" x14ac:dyDescent="0.2">
      <c r="A22" s="236">
        <v>14</v>
      </c>
      <c r="B22" s="465" t="s">
        <v>2132</v>
      </c>
      <c r="C22" s="465"/>
      <c r="D22" s="473" t="s">
        <v>2133</v>
      </c>
      <c r="E22" s="473"/>
      <c r="F22" s="473"/>
      <c r="G22" s="473"/>
      <c r="H22" s="473"/>
      <c r="I22" s="473"/>
      <c r="J22" s="473"/>
      <c r="K22" s="473"/>
      <c r="L22" s="474"/>
      <c r="N22" s="127" t="s">
        <v>2104</v>
      </c>
    </row>
    <row r="23" spans="1:14" ht="108.75" customHeight="1" x14ac:dyDescent="0.2">
      <c r="A23" s="236">
        <v>15</v>
      </c>
      <c r="B23" s="465" t="s">
        <v>2134</v>
      </c>
      <c r="C23" s="465"/>
      <c r="D23" s="682" t="s">
        <v>2431</v>
      </c>
      <c r="E23" s="682"/>
      <c r="F23" s="682"/>
      <c r="G23" s="682"/>
      <c r="H23" s="682"/>
      <c r="I23" s="682"/>
      <c r="J23" s="682"/>
      <c r="K23" s="682"/>
      <c r="L23" s="683"/>
      <c r="N23" s="127" t="s">
        <v>2104</v>
      </c>
    </row>
    <row r="24" spans="1:14" ht="270" customHeight="1" x14ac:dyDescent="0.2">
      <c r="A24" s="236">
        <v>16</v>
      </c>
      <c r="B24" s="465" t="s">
        <v>2136</v>
      </c>
      <c r="C24" s="465"/>
      <c r="D24" s="473" t="s">
        <v>2432</v>
      </c>
      <c r="E24" s="473"/>
      <c r="F24" s="473"/>
      <c r="G24" s="473"/>
      <c r="H24" s="473"/>
      <c r="I24" s="473"/>
      <c r="J24" s="473"/>
      <c r="K24" s="473"/>
      <c r="L24" s="474"/>
      <c r="N24" s="127" t="s">
        <v>2138</v>
      </c>
    </row>
    <row r="25" spans="1:14" ht="326.25" customHeight="1" x14ac:dyDescent="0.2">
      <c r="A25" s="236">
        <v>17</v>
      </c>
      <c r="B25" s="475" t="s">
        <v>2139</v>
      </c>
      <c r="C25" s="476"/>
      <c r="D25" s="682" t="s">
        <v>2433</v>
      </c>
      <c r="E25" s="682"/>
      <c r="F25" s="682"/>
      <c r="G25" s="682"/>
      <c r="H25" s="682"/>
      <c r="I25" s="682"/>
      <c r="J25" s="682"/>
      <c r="K25" s="682"/>
      <c r="L25" s="683"/>
      <c r="N25" s="127" t="s">
        <v>2104</v>
      </c>
    </row>
    <row r="26" spans="1:14" ht="80.25" customHeight="1" thickBot="1" x14ac:dyDescent="0.25">
      <c r="A26" s="237">
        <v>18</v>
      </c>
      <c r="B26" s="439" t="s">
        <v>2141</v>
      </c>
      <c r="C26" s="439"/>
      <c r="D26" s="488" t="s">
        <v>2434</v>
      </c>
      <c r="E26" s="488"/>
      <c r="F26" s="488"/>
      <c r="G26" s="488"/>
      <c r="H26" s="488"/>
      <c r="I26" s="488"/>
      <c r="J26" s="488"/>
      <c r="K26" s="488"/>
      <c r="L26" s="489"/>
      <c r="N26" s="127" t="s">
        <v>2104</v>
      </c>
    </row>
    <row r="27" spans="1:14" ht="15.75" customHeight="1" thickBot="1" x14ac:dyDescent="0.25">
      <c r="A27" s="424"/>
      <c r="B27" s="424"/>
      <c r="C27" s="424"/>
      <c r="D27" s="424"/>
      <c r="E27" s="424"/>
      <c r="F27" s="424"/>
      <c r="G27" s="424"/>
      <c r="H27" s="424"/>
      <c r="I27" s="424"/>
      <c r="J27" s="424"/>
      <c r="K27" s="424"/>
      <c r="L27" s="424"/>
    </row>
    <row r="28" spans="1:14" ht="54" customHeight="1" x14ac:dyDescent="0.2">
      <c r="A28" s="235">
        <v>19</v>
      </c>
      <c r="B28" s="470" t="s">
        <v>2143</v>
      </c>
      <c r="C28" s="470"/>
      <c r="D28" s="471" t="s">
        <v>2302</v>
      </c>
      <c r="E28" s="471"/>
      <c r="F28" s="471"/>
      <c r="G28" s="471"/>
      <c r="H28" s="471"/>
      <c r="I28" s="471"/>
      <c r="J28" s="471"/>
      <c r="K28" s="471"/>
      <c r="L28" s="472"/>
      <c r="N28" s="127" t="s">
        <v>2104</v>
      </c>
    </row>
    <row r="29" spans="1:14" ht="200.25" customHeight="1" x14ac:dyDescent="0.2">
      <c r="A29" s="236">
        <v>20</v>
      </c>
      <c r="B29" s="438" t="s">
        <v>2145</v>
      </c>
      <c r="C29" s="438"/>
      <c r="D29" s="702" t="s">
        <v>2435</v>
      </c>
      <c r="E29" s="702"/>
      <c r="F29" s="702"/>
      <c r="G29" s="702"/>
      <c r="H29" s="702"/>
      <c r="I29" s="702"/>
      <c r="J29" s="702"/>
      <c r="K29" s="702"/>
      <c r="L29" s="703"/>
      <c r="N29" s="127" t="s">
        <v>2147</v>
      </c>
    </row>
    <row r="30" spans="1:14" ht="228.75" customHeight="1" thickBot="1" x14ac:dyDescent="0.25">
      <c r="A30" s="236">
        <v>21</v>
      </c>
      <c r="B30" s="465" t="s">
        <v>2148</v>
      </c>
      <c r="C30" s="465"/>
      <c r="D30" s="700" t="s">
        <v>2436</v>
      </c>
      <c r="E30" s="700"/>
      <c r="F30" s="700"/>
      <c r="G30" s="700"/>
      <c r="H30" s="700"/>
      <c r="I30" s="700"/>
      <c r="J30" s="700"/>
      <c r="K30" s="700"/>
      <c r="L30" s="701"/>
      <c r="N30" s="127" t="s">
        <v>2104</v>
      </c>
    </row>
    <row r="31" spans="1:14" ht="13.5" thickBot="1" x14ac:dyDescent="0.25">
      <c r="A31" s="424"/>
      <c r="B31" s="424"/>
      <c r="C31" s="424"/>
      <c r="D31" s="424"/>
      <c r="E31" s="424"/>
      <c r="F31" s="424"/>
      <c r="G31" s="424"/>
      <c r="H31" s="424"/>
      <c r="I31" s="424"/>
      <c r="J31" s="424"/>
      <c r="K31" s="424"/>
      <c r="L31" s="424"/>
    </row>
    <row r="32" spans="1:14" ht="60" customHeight="1" x14ac:dyDescent="0.2">
      <c r="A32" s="134">
        <v>22</v>
      </c>
      <c r="B32" s="457" t="s">
        <v>2150</v>
      </c>
      <c r="C32" s="457"/>
      <c r="D32" s="458" t="s">
        <v>2151</v>
      </c>
      <c r="E32" s="458"/>
      <c r="F32" s="698" t="s">
        <v>2437</v>
      </c>
      <c r="G32" s="699"/>
      <c r="H32" s="460" t="s">
        <v>2153</v>
      </c>
      <c r="I32" s="461"/>
      <c r="J32" s="462" t="s">
        <v>2438</v>
      </c>
      <c r="K32" s="463"/>
      <c r="L32" s="464"/>
      <c r="N32" s="127" t="s">
        <v>2155</v>
      </c>
    </row>
    <row r="33" spans="1:15" ht="60" customHeight="1" thickBot="1" x14ac:dyDescent="0.25">
      <c r="A33" s="237">
        <v>23</v>
      </c>
      <c r="B33" s="452" t="s">
        <v>2156</v>
      </c>
      <c r="C33" s="453"/>
      <c r="D33" s="696" t="s">
        <v>2439</v>
      </c>
      <c r="E33" s="696"/>
      <c r="F33" s="696"/>
      <c r="G33" s="696"/>
      <c r="H33" s="696"/>
      <c r="I33" s="696"/>
      <c r="J33" s="696"/>
      <c r="K33" s="696"/>
      <c r="L33" s="697"/>
      <c r="N33" s="127" t="s">
        <v>2157</v>
      </c>
    </row>
    <row r="34" spans="1:15" ht="15" customHeight="1" thickBot="1" x14ac:dyDescent="0.25">
      <c r="A34" s="424"/>
      <c r="B34" s="424"/>
      <c r="C34" s="424"/>
      <c r="D34" s="424"/>
      <c r="E34" s="424"/>
      <c r="F34" s="424"/>
      <c r="G34" s="424"/>
      <c r="H34" s="424"/>
      <c r="I34" s="424"/>
      <c r="J34" s="424"/>
      <c r="K34" s="424"/>
      <c r="L34" s="424"/>
    </row>
    <row r="35" spans="1:15" ht="30" customHeight="1" x14ac:dyDescent="0.2">
      <c r="A35" s="456" t="s">
        <v>2158</v>
      </c>
      <c r="B35" s="442"/>
      <c r="C35" s="442"/>
      <c r="D35" s="135" t="s">
        <v>2159</v>
      </c>
      <c r="E35" s="135">
        <v>2017</v>
      </c>
      <c r="F35" s="135">
        <v>2018</v>
      </c>
      <c r="G35" s="135">
        <v>2019</v>
      </c>
      <c r="H35" s="135">
        <v>2020</v>
      </c>
      <c r="I35" s="135">
        <v>2021</v>
      </c>
      <c r="J35" s="135">
        <v>2022</v>
      </c>
      <c r="K35" s="135">
        <v>2023</v>
      </c>
      <c r="L35" s="136" t="s">
        <v>2160</v>
      </c>
    </row>
    <row r="36" spans="1:15" ht="45" customHeight="1" x14ac:dyDescent="0.2">
      <c r="A36" s="236">
        <v>24</v>
      </c>
      <c r="B36" s="438" t="s">
        <v>2161</v>
      </c>
      <c r="C36" s="438"/>
      <c r="D36" s="239">
        <v>0</v>
      </c>
      <c r="E36" s="240">
        <v>973900</v>
      </c>
      <c r="F36" s="241">
        <v>1055161</v>
      </c>
      <c r="G36" s="239">
        <v>9</v>
      </c>
      <c r="H36" s="239">
        <v>0</v>
      </c>
      <c r="I36" s="239">
        <v>0</v>
      </c>
      <c r="J36" s="239">
        <v>0</v>
      </c>
      <c r="K36" s="239">
        <v>0</v>
      </c>
      <c r="L36" s="242">
        <v>2029061</v>
      </c>
      <c r="N36" s="127" t="s">
        <v>2162</v>
      </c>
      <c r="O36" s="167"/>
    </row>
    <row r="37" spans="1:15" ht="45" customHeight="1" x14ac:dyDescent="0.2">
      <c r="A37" s="236">
        <v>25</v>
      </c>
      <c r="B37" s="438" t="s">
        <v>2163</v>
      </c>
      <c r="C37" s="438"/>
      <c r="D37" s="239">
        <v>0</v>
      </c>
      <c r="E37" s="240">
        <v>93900</v>
      </c>
      <c r="F37" s="241">
        <v>1055161</v>
      </c>
      <c r="G37" s="239">
        <v>0</v>
      </c>
      <c r="H37" s="239">
        <v>0</v>
      </c>
      <c r="I37" s="239">
        <v>0</v>
      </c>
      <c r="J37" s="239">
        <v>0</v>
      </c>
      <c r="K37" s="239">
        <v>0</v>
      </c>
      <c r="L37" s="242">
        <v>1149061</v>
      </c>
      <c r="N37" s="127" t="s">
        <v>2164</v>
      </c>
      <c r="O37" s="167"/>
    </row>
    <row r="38" spans="1:15" ht="45" customHeight="1" x14ac:dyDescent="0.2">
      <c r="A38" s="236">
        <v>26</v>
      </c>
      <c r="B38" s="438" t="s">
        <v>2165</v>
      </c>
      <c r="C38" s="438"/>
      <c r="D38" s="239">
        <v>0</v>
      </c>
      <c r="E38" s="240">
        <f>E37*0.85</f>
        <v>79815</v>
      </c>
      <c r="F38" s="199">
        <v>896886.85</v>
      </c>
      <c r="G38" s="239">
        <v>0</v>
      </c>
      <c r="H38" s="239">
        <v>0</v>
      </c>
      <c r="I38" s="239">
        <v>0</v>
      </c>
      <c r="J38" s="239">
        <v>0</v>
      </c>
      <c r="K38" s="239">
        <v>0</v>
      </c>
      <c r="L38" s="242">
        <v>976701.85</v>
      </c>
      <c r="N38" s="127" t="s">
        <v>2166</v>
      </c>
      <c r="O38" s="167"/>
    </row>
    <row r="39" spans="1:15" ht="45" customHeight="1" thickBot="1" x14ac:dyDescent="0.25">
      <c r="A39" s="237">
        <v>27</v>
      </c>
      <c r="B39" s="439" t="s">
        <v>2167</v>
      </c>
      <c r="C39" s="439"/>
      <c r="D39" s="243">
        <v>0</v>
      </c>
      <c r="E39" s="243">
        <f>E38/E37</f>
        <v>0.85</v>
      </c>
      <c r="F39" s="244">
        <f>F38/F37</f>
        <v>0.85</v>
      </c>
      <c r="G39" s="243">
        <v>0</v>
      </c>
      <c r="H39" s="243">
        <v>0</v>
      </c>
      <c r="I39" s="243">
        <v>0</v>
      </c>
      <c r="J39" s="243">
        <v>0</v>
      </c>
      <c r="K39" s="243">
        <v>0</v>
      </c>
      <c r="L39" s="245">
        <f>L38/L37</f>
        <v>0.85</v>
      </c>
      <c r="N39" s="127" t="s">
        <v>2104</v>
      </c>
    </row>
    <row r="40" spans="1:15" ht="13.5" thickBot="1" x14ac:dyDescent="0.25">
      <c r="A40" s="440"/>
      <c r="B40" s="440"/>
      <c r="C40" s="440"/>
      <c r="D40" s="440"/>
      <c r="E40" s="440"/>
      <c r="F40" s="440"/>
      <c r="G40" s="440"/>
      <c r="H40" s="440"/>
      <c r="I40" s="440"/>
      <c r="J40" s="440"/>
      <c r="K40" s="440"/>
      <c r="L40" s="440"/>
    </row>
    <row r="41" spans="1:15" ht="30" customHeight="1" x14ac:dyDescent="0.2">
      <c r="A41" s="425">
        <v>28</v>
      </c>
      <c r="B41" s="442" t="s">
        <v>2168</v>
      </c>
      <c r="C41" s="442"/>
      <c r="D41" s="442"/>
      <c r="E41" s="442"/>
      <c r="F41" s="442"/>
      <c r="G41" s="442"/>
      <c r="H41" s="442"/>
      <c r="I41" s="442"/>
      <c r="J41" s="442"/>
      <c r="K41" s="442"/>
      <c r="L41" s="443"/>
      <c r="N41" s="127" t="s">
        <v>2104</v>
      </c>
    </row>
    <row r="42" spans="1:15" ht="30" customHeight="1" x14ac:dyDescent="0.2">
      <c r="A42" s="426"/>
      <c r="B42" s="444" t="s">
        <v>2169</v>
      </c>
      <c r="C42" s="444"/>
      <c r="D42" s="445" t="s">
        <v>2170</v>
      </c>
      <c r="E42" s="446"/>
      <c r="F42" s="446"/>
      <c r="G42" s="446"/>
      <c r="H42" s="446"/>
      <c r="I42" s="446"/>
      <c r="J42" s="447"/>
      <c r="K42" s="445" t="s">
        <v>2171</v>
      </c>
      <c r="L42" s="448"/>
    </row>
    <row r="43" spans="1:15" ht="155.25" customHeight="1" x14ac:dyDescent="0.2">
      <c r="A43" s="426"/>
      <c r="B43" s="684" t="s">
        <v>2440</v>
      </c>
      <c r="C43" s="685"/>
      <c r="D43" s="416" t="s">
        <v>2441</v>
      </c>
      <c r="E43" s="417"/>
      <c r="F43" s="417"/>
      <c r="G43" s="417"/>
      <c r="H43" s="417"/>
      <c r="I43" s="417"/>
      <c r="J43" s="418"/>
      <c r="K43" s="686">
        <v>880000</v>
      </c>
      <c r="L43" s="687"/>
    </row>
    <row r="44" spans="1:15" ht="90" customHeight="1" x14ac:dyDescent="0.2">
      <c r="A44" s="426"/>
      <c r="B44" s="684" t="s">
        <v>2442</v>
      </c>
      <c r="C44" s="685"/>
      <c r="D44" s="416" t="s">
        <v>2443</v>
      </c>
      <c r="E44" s="417"/>
      <c r="F44" s="417"/>
      <c r="G44" s="417"/>
      <c r="H44" s="417"/>
      <c r="I44" s="417"/>
      <c r="J44" s="418"/>
      <c r="K44" s="686">
        <v>1055161</v>
      </c>
      <c r="L44" s="687"/>
    </row>
    <row r="45" spans="1:15" ht="30" customHeight="1" x14ac:dyDescent="0.2">
      <c r="A45" s="426"/>
      <c r="B45" s="684" t="s">
        <v>2444</v>
      </c>
      <c r="C45" s="685"/>
      <c r="D45" s="416" t="s">
        <v>2445</v>
      </c>
      <c r="E45" s="417"/>
      <c r="F45" s="417"/>
      <c r="G45" s="417"/>
      <c r="H45" s="417"/>
      <c r="I45" s="417"/>
      <c r="J45" s="418"/>
      <c r="K45" s="686">
        <v>24000</v>
      </c>
      <c r="L45" s="687"/>
    </row>
    <row r="46" spans="1:15" ht="57" customHeight="1" x14ac:dyDescent="0.2">
      <c r="A46" s="426"/>
      <c r="B46" s="684" t="s">
        <v>2446</v>
      </c>
      <c r="C46" s="685"/>
      <c r="D46" s="416" t="s">
        <v>2447</v>
      </c>
      <c r="E46" s="417"/>
      <c r="F46" s="417"/>
      <c r="G46" s="417"/>
      <c r="H46" s="417"/>
      <c r="I46" s="417"/>
      <c r="J46" s="418"/>
      <c r="K46" s="686">
        <v>44900</v>
      </c>
      <c r="L46" s="687"/>
    </row>
    <row r="47" spans="1:15" ht="40.5" customHeight="1" x14ac:dyDescent="0.2">
      <c r="A47" s="426"/>
      <c r="B47" s="684" t="s">
        <v>2448</v>
      </c>
      <c r="C47" s="685"/>
      <c r="D47" s="416" t="s">
        <v>2449</v>
      </c>
      <c r="E47" s="417"/>
      <c r="F47" s="417"/>
      <c r="G47" s="417"/>
      <c r="H47" s="417"/>
      <c r="I47" s="417"/>
      <c r="J47" s="418"/>
      <c r="K47" s="686">
        <v>25000</v>
      </c>
      <c r="L47" s="687"/>
      <c r="M47" s="167"/>
    </row>
    <row r="48" spans="1:15" ht="30" customHeight="1" x14ac:dyDescent="0.2">
      <c r="A48" s="426"/>
      <c r="B48" s="688"/>
      <c r="C48" s="689"/>
      <c r="D48" s="689"/>
      <c r="E48" s="689"/>
      <c r="F48" s="689"/>
      <c r="G48" s="689"/>
      <c r="H48" s="689"/>
      <c r="I48" s="689"/>
      <c r="J48" s="690"/>
      <c r="K48" s="691">
        <v>2029061</v>
      </c>
      <c r="L48" s="692"/>
    </row>
    <row r="49" spans="1:14" ht="30" customHeight="1" thickBot="1" x14ac:dyDescent="0.25">
      <c r="A49" s="441"/>
      <c r="B49" s="693"/>
      <c r="C49" s="693"/>
      <c r="D49" s="416"/>
      <c r="E49" s="417"/>
      <c r="F49" s="417"/>
      <c r="G49" s="417"/>
      <c r="H49" s="417"/>
      <c r="I49" s="417"/>
      <c r="J49" s="418"/>
      <c r="K49" s="694"/>
      <c r="L49" s="695"/>
    </row>
    <row r="50" spans="1:14" ht="15" customHeight="1" thickBot="1" x14ac:dyDescent="0.25">
      <c r="A50" s="424"/>
      <c r="B50" s="424"/>
      <c r="C50" s="424"/>
      <c r="D50" s="424"/>
      <c r="E50" s="424"/>
      <c r="F50" s="424"/>
      <c r="G50" s="424"/>
      <c r="H50" s="424"/>
      <c r="I50" s="424"/>
      <c r="J50" s="424"/>
      <c r="K50" s="424"/>
      <c r="L50" s="424"/>
    </row>
    <row r="51" spans="1:14" ht="30" customHeight="1" x14ac:dyDescent="0.2">
      <c r="A51" s="425">
        <v>29</v>
      </c>
      <c r="B51" s="427" t="s">
        <v>2180</v>
      </c>
      <c r="C51" s="427"/>
      <c r="D51" s="427"/>
      <c r="E51" s="427"/>
      <c r="F51" s="427"/>
      <c r="G51" s="427"/>
      <c r="H51" s="427"/>
      <c r="I51" s="427"/>
      <c r="J51" s="427"/>
      <c r="K51" s="427"/>
      <c r="L51" s="428"/>
      <c r="N51" s="127" t="s">
        <v>2181</v>
      </c>
    </row>
    <row r="52" spans="1:14" ht="42.75" customHeight="1" x14ac:dyDescent="0.2">
      <c r="A52" s="426"/>
      <c r="B52" s="429" t="s">
        <v>2182</v>
      </c>
      <c r="C52" s="430"/>
      <c r="D52" s="431"/>
      <c r="E52" s="429" t="s">
        <v>2183</v>
      </c>
      <c r="F52" s="431"/>
      <c r="G52" s="429" t="s">
        <v>2184</v>
      </c>
      <c r="H52" s="431"/>
      <c r="I52" s="445" t="s">
        <v>2185</v>
      </c>
      <c r="J52" s="447"/>
      <c r="K52" s="432" t="s">
        <v>2186</v>
      </c>
      <c r="L52" s="433"/>
    </row>
    <row r="53" spans="1:14" ht="31.5" customHeight="1" x14ac:dyDescent="0.2">
      <c r="A53" s="426"/>
      <c r="B53" s="400" t="s">
        <v>2187</v>
      </c>
      <c r="C53" s="401"/>
      <c r="D53" s="402"/>
      <c r="E53" s="403" t="s">
        <v>2188</v>
      </c>
      <c r="F53" s="404"/>
      <c r="G53" s="403" t="s">
        <v>2189</v>
      </c>
      <c r="H53" s="404"/>
      <c r="I53" s="246">
        <v>0</v>
      </c>
      <c r="J53" s="247">
        <v>59155</v>
      </c>
      <c r="K53" s="538">
        <v>598470</v>
      </c>
      <c r="L53" s="539"/>
    </row>
    <row r="54" spans="1:14" ht="41.25" customHeight="1" x14ac:dyDescent="0.2">
      <c r="A54" s="426"/>
      <c r="B54" s="400" t="s">
        <v>2191</v>
      </c>
      <c r="C54" s="401"/>
      <c r="D54" s="402"/>
      <c r="E54" s="403" t="s">
        <v>2192</v>
      </c>
      <c r="F54" s="404"/>
      <c r="G54" s="403" t="s">
        <v>2193</v>
      </c>
      <c r="H54" s="404"/>
      <c r="I54" s="248">
        <v>0</v>
      </c>
      <c r="J54" s="249">
        <v>1</v>
      </c>
      <c r="K54" s="538">
        <v>31</v>
      </c>
      <c r="L54" s="539"/>
    </row>
    <row r="55" spans="1:14" ht="51.75" customHeight="1" x14ac:dyDescent="0.2">
      <c r="A55" s="426"/>
      <c r="B55" s="400" t="s">
        <v>2311</v>
      </c>
      <c r="C55" s="401"/>
      <c r="D55" s="402"/>
      <c r="E55" s="403" t="s">
        <v>2192</v>
      </c>
      <c r="F55" s="404"/>
      <c r="G55" s="403" t="s">
        <v>2193</v>
      </c>
      <c r="H55" s="404"/>
      <c r="I55" s="248">
        <v>0</v>
      </c>
      <c r="J55" s="249">
        <v>1</v>
      </c>
      <c r="K55" s="538">
        <v>31</v>
      </c>
      <c r="L55" s="539"/>
    </row>
    <row r="56" spans="1:14" ht="27.75" customHeight="1" x14ac:dyDescent="0.2">
      <c r="A56" s="426"/>
      <c r="B56" s="400" t="s">
        <v>2195</v>
      </c>
      <c r="C56" s="401"/>
      <c r="D56" s="402"/>
      <c r="E56" s="403" t="s">
        <v>2192</v>
      </c>
      <c r="F56" s="404"/>
      <c r="G56" s="403" t="s">
        <v>2196</v>
      </c>
      <c r="H56" s="404"/>
      <c r="I56" s="250">
        <v>0</v>
      </c>
      <c r="J56" s="251">
        <v>1935161</v>
      </c>
      <c r="K56" s="538">
        <v>350000000</v>
      </c>
      <c r="L56" s="539"/>
    </row>
    <row r="57" spans="1:14" ht="41.25" customHeight="1" x14ac:dyDescent="0.2">
      <c r="A57" s="426"/>
      <c r="B57" s="400" t="s">
        <v>2199</v>
      </c>
      <c r="C57" s="401"/>
      <c r="D57" s="402"/>
      <c r="E57" s="403" t="s">
        <v>2188</v>
      </c>
      <c r="F57" s="404"/>
      <c r="G57" s="403" t="s">
        <v>2200</v>
      </c>
      <c r="H57" s="404"/>
      <c r="I57" s="252">
        <v>0</v>
      </c>
      <c r="J57" s="253">
        <v>0</v>
      </c>
      <c r="K57" s="538" t="s">
        <v>2190</v>
      </c>
      <c r="L57" s="539"/>
    </row>
    <row r="58" spans="1:14" ht="30" customHeight="1" x14ac:dyDescent="0.2">
      <c r="A58" s="426"/>
      <c r="B58" s="400" t="s">
        <v>2201</v>
      </c>
      <c r="C58" s="401"/>
      <c r="D58" s="402"/>
      <c r="E58" s="403" t="s">
        <v>2188</v>
      </c>
      <c r="F58" s="404"/>
      <c r="G58" s="403" t="s">
        <v>2200</v>
      </c>
      <c r="H58" s="404"/>
      <c r="I58" s="252">
        <v>0</v>
      </c>
      <c r="J58" s="253">
        <v>0</v>
      </c>
      <c r="K58" s="538" t="s">
        <v>2190</v>
      </c>
      <c r="L58" s="539"/>
    </row>
    <row r="59" spans="1:14" ht="41.25" customHeight="1" thickBot="1" x14ac:dyDescent="0.25">
      <c r="A59" s="426"/>
      <c r="B59" s="407" t="s">
        <v>2202</v>
      </c>
      <c r="C59" s="408"/>
      <c r="D59" s="409"/>
      <c r="E59" s="410" t="s">
        <v>2192</v>
      </c>
      <c r="F59" s="411"/>
      <c r="G59" s="410" t="s">
        <v>2193</v>
      </c>
      <c r="H59" s="411"/>
      <c r="I59" s="254">
        <v>1</v>
      </c>
      <c r="J59" s="255">
        <v>1</v>
      </c>
      <c r="K59" s="538" t="s">
        <v>2190</v>
      </c>
      <c r="L59" s="539"/>
    </row>
    <row r="60" spans="1:14" ht="15" customHeight="1" thickBot="1" x14ac:dyDescent="0.25">
      <c r="A60" s="396"/>
      <c r="B60" s="396"/>
      <c r="C60" s="396"/>
      <c r="D60" s="396"/>
      <c r="E60" s="396"/>
      <c r="F60" s="396"/>
      <c r="G60" s="396"/>
      <c r="H60" s="396"/>
      <c r="I60" s="396"/>
      <c r="J60" s="396"/>
      <c r="K60" s="396"/>
      <c r="L60" s="396"/>
    </row>
    <row r="61" spans="1:14" ht="30" customHeight="1" thickBot="1" x14ac:dyDescent="0.25">
      <c r="A61" s="144">
        <v>30</v>
      </c>
      <c r="B61" s="397" t="s">
        <v>2203</v>
      </c>
      <c r="C61" s="397"/>
      <c r="D61" s="398" t="s">
        <v>2204</v>
      </c>
      <c r="E61" s="398"/>
      <c r="F61" s="398"/>
      <c r="G61" s="398"/>
      <c r="H61" s="398"/>
      <c r="I61" s="398"/>
      <c r="J61" s="398"/>
      <c r="K61" s="398"/>
      <c r="L61" s="399"/>
    </row>
    <row r="89" spans="1:1" x14ac:dyDescent="0.2">
      <c r="A89" s="145" t="s">
        <v>2205</v>
      </c>
    </row>
    <row r="90" spans="1:1" x14ac:dyDescent="0.2">
      <c r="A90" s="145" t="s">
        <v>14</v>
      </c>
    </row>
    <row r="91" spans="1:1" x14ac:dyDescent="0.2">
      <c r="A91" s="145" t="s">
        <v>2206</v>
      </c>
    </row>
    <row r="92" spans="1:1" x14ac:dyDescent="0.2">
      <c r="A92" s="145" t="s">
        <v>2207</v>
      </c>
    </row>
    <row r="93" spans="1:1" x14ac:dyDescent="0.2">
      <c r="A93" s="145" t="s">
        <v>2208</v>
      </c>
    </row>
    <row r="94" spans="1:1" x14ac:dyDescent="0.2">
      <c r="A94" s="145" t="s">
        <v>2209</v>
      </c>
    </row>
    <row r="95" spans="1:1" x14ac:dyDescent="0.2">
      <c r="A95" s="145" t="s">
        <v>2210</v>
      </c>
    </row>
    <row r="96" spans="1:1" x14ac:dyDescent="0.2">
      <c r="A96" s="145" t="s">
        <v>2211</v>
      </c>
    </row>
    <row r="97" spans="1:1" x14ac:dyDescent="0.2">
      <c r="A97" s="145" t="s">
        <v>2212</v>
      </c>
    </row>
    <row r="98" spans="1:1" x14ac:dyDescent="0.2">
      <c r="A98" s="145" t="s">
        <v>2213</v>
      </c>
    </row>
    <row r="99" spans="1:1" x14ac:dyDescent="0.2">
      <c r="A99" s="145" t="s">
        <v>2214</v>
      </c>
    </row>
    <row r="100" spans="1:1" x14ac:dyDescent="0.2">
      <c r="A100" s="145" t="s">
        <v>2215</v>
      </c>
    </row>
    <row r="101" spans="1:1" x14ac:dyDescent="0.2">
      <c r="A101" s="145" t="s">
        <v>2216</v>
      </c>
    </row>
    <row r="102" spans="1:1" x14ac:dyDescent="0.2">
      <c r="A102" s="145" t="s">
        <v>2217</v>
      </c>
    </row>
    <row r="103" spans="1:1" x14ac:dyDescent="0.2">
      <c r="A103" s="145" t="s">
        <v>2218</v>
      </c>
    </row>
    <row r="104" spans="1:1" x14ac:dyDescent="0.2">
      <c r="A104" s="145" t="s">
        <v>2219</v>
      </c>
    </row>
    <row r="105" spans="1:1" x14ac:dyDescent="0.2">
      <c r="A105" s="145" t="s">
        <v>2220</v>
      </c>
    </row>
    <row r="106" spans="1:1" x14ac:dyDescent="0.2">
      <c r="A106" s="145" t="s">
        <v>2221</v>
      </c>
    </row>
    <row r="107" spans="1:1" ht="15" x14ac:dyDescent="0.25">
      <c r="A107" s="146"/>
    </row>
    <row r="108" spans="1:1" ht="15" x14ac:dyDescent="0.25">
      <c r="A108" s="146"/>
    </row>
    <row r="109" spans="1:1" x14ac:dyDescent="0.2">
      <c r="A109" s="147" t="s">
        <v>2125</v>
      </c>
    </row>
    <row r="110" spans="1:1" x14ac:dyDescent="0.2">
      <c r="A110" s="147" t="s">
        <v>2222</v>
      </c>
    </row>
    <row r="111" spans="1:1" x14ac:dyDescent="0.2">
      <c r="A111" s="147" t="s">
        <v>2223</v>
      </c>
    </row>
    <row r="112" spans="1:1" x14ac:dyDescent="0.2">
      <c r="A112" s="147" t="s">
        <v>2224</v>
      </c>
    </row>
    <row r="113" spans="1:1" ht="15" x14ac:dyDescent="0.25">
      <c r="A113" s="146"/>
    </row>
    <row r="114" spans="1:1" ht="15" x14ac:dyDescent="0.25">
      <c r="A114" s="146"/>
    </row>
    <row r="115" spans="1:1" x14ac:dyDescent="0.2">
      <c r="A115" s="145" t="s">
        <v>2225</v>
      </c>
    </row>
    <row r="116" spans="1:1" x14ac:dyDescent="0.2">
      <c r="A116" s="145" t="s">
        <v>2226</v>
      </c>
    </row>
    <row r="117" spans="1:1" x14ac:dyDescent="0.2">
      <c r="A117" s="145" t="s">
        <v>2227</v>
      </c>
    </row>
    <row r="118" spans="1:1" x14ac:dyDescent="0.2">
      <c r="A118" s="145" t="s">
        <v>2228</v>
      </c>
    </row>
    <row r="119" spans="1:1" x14ac:dyDescent="0.2">
      <c r="A119" s="145" t="s">
        <v>2229</v>
      </c>
    </row>
    <row r="120" spans="1:1" x14ac:dyDescent="0.2">
      <c r="A120" s="145" t="s">
        <v>2230</v>
      </c>
    </row>
    <row r="121" spans="1:1" x14ac:dyDescent="0.2">
      <c r="A121" s="145" t="s">
        <v>2231</v>
      </c>
    </row>
    <row r="122" spans="1:1" x14ac:dyDescent="0.2">
      <c r="A122" s="145" t="s">
        <v>2232</v>
      </c>
    </row>
    <row r="123" spans="1:1" x14ac:dyDescent="0.2">
      <c r="A123" s="145" t="s">
        <v>2233</v>
      </c>
    </row>
    <row r="124" spans="1:1" x14ac:dyDescent="0.2">
      <c r="A124" s="145" t="s">
        <v>2127</v>
      </c>
    </row>
    <row r="125" spans="1:1" x14ac:dyDescent="0.2">
      <c r="A125" s="145" t="s">
        <v>2234</v>
      </c>
    </row>
    <row r="126" spans="1:1" x14ac:dyDescent="0.2">
      <c r="A126" s="145" t="s">
        <v>2235</v>
      </c>
    </row>
    <row r="127" spans="1:1" x14ac:dyDescent="0.2">
      <c r="A127" s="145" t="s">
        <v>2236</v>
      </c>
    </row>
    <row r="128" spans="1:1" x14ac:dyDescent="0.2">
      <c r="A128" s="145" t="s">
        <v>2237</v>
      </c>
    </row>
    <row r="129" spans="1:1" x14ac:dyDescent="0.2">
      <c r="A129" s="145" t="s">
        <v>2238</v>
      </c>
    </row>
    <row r="130" spans="1:1" x14ac:dyDescent="0.2">
      <c r="A130" s="145" t="s">
        <v>2239</v>
      </c>
    </row>
    <row r="131" spans="1:1" x14ac:dyDescent="0.2">
      <c r="A131" s="145" t="s">
        <v>2240</v>
      </c>
    </row>
    <row r="132" spans="1:1" x14ac:dyDescent="0.2">
      <c r="A132" s="145" t="s">
        <v>2241</v>
      </c>
    </row>
    <row r="133" spans="1:1" x14ac:dyDescent="0.2">
      <c r="A133" s="145" t="s">
        <v>2242</v>
      </c>
    </row>
    <row r="134" spans="1:1" x14ac:dyDescent="0.2">
      <c r="A134" s="145" t="s">
        <v>2243</v>
      </c>
    </row>
    <row r="135" spans="1:1" x14ac:dyDescent="0.2">
      <c r="A135" s="145" t="s">
        <v>2244</v>
      </c>
    </row>
    <row r="136" spans="1:1" x14ac:dyDescent="0.2">
      <c r="A136" s="145" t="s">
        <v>2245</v>
      </c>
    </row>
    <row r="137" spans="1:1" x14ac:dyDescent="0.2">
      <c r="A137" s="145" t="s">
        <v>2246</v>
      </c>
    </row>
    <row r="138" spans="1:1" x14ac:dyDescent="0.2">
      <c r="A138" s="145" t="s">
        <v>2247</v>
      </c>
    </row>
    <row r="139" spans="1:1" x14ac:dyDescent="0.2">
      <c r="A139" s="145" t="s">
        <v>2248</v>
      </c>
    </row>
    <row r="140" spans="1:1" x14ac:dyDescent="0.2">
      <c r="A140" s="145" t="s">
        <v>2249</v>
      </c>
    </row>
    <row r="141" spans="1:1" x14ac:dyDescent="0.2">
      <c r="A141" s="145" t="s">
        <v>2250</v>
      </c>
    </row>
    <row r="142" spans="1:1" x14ac:dyDescent="0.2">
      <c r="A142" s="145" t="s">
        <v>2251</v>
      </c>
    </row>
    <row r="143" spans="1:1" x14ac:dyDescent="0.2">
      <c r="A143" s="145" t="s">
        <v>2252</v>
      </c>
    </row>
    <row r="144" spans="1:1" x14ac:dyDescent="0.2">
      <c r="A144" s="145" t="s">
        <v>2253</v>
      </c>
    </row>
    <row r="145" spans="1:1" x14ac:dyDescent="0.2">
      <c r="A145" s="145" t="s">
        <v>2254</v>
      </c>
    </row>
    <row r="146" spans="1:1" x14ac:dyDescent="0.2">
      <c r="A146" s="145" t="s">
        <v>2255</v>
      </c>
    </row>
    <row r="147" spans="1:1" x14ac:dyDescent="0.2">
      <c r="A147" s="145" t="s">
        <v>2256</v>
      </c>
    </row>
    <row r="148" spans="1:1" x14ac:dyDescent="0.2">
      <c r="A148" s="145" t="s">
        <v>2257</v>
      </c>
    </row>
    <row r="149" spans="1:1" x14ac:dyDescent="0.2">
      <c r="A149" s="145" t="s">
        <v>2258</v>
      </c>
    </row>
    <row r="150" spans="1:1" x14ac:dyDescent="0.2">
      <c r="A150" s="145" t="s">
        <v>2259</v>
      </c>
    </row>
    <row r="151" spans="1:1" x14ac:dyDescent="0.2">
      <c r="A151" s="145" t="s">
        <v>2260</v>
      </c>
    </row>
    <row r="152" spans="1:1" ht="15" x14ac:dyDescent="0.25">
      <c r="A152" s="146"/>
    </row>
    <row r="153" spans="1:1" ht="15" x14ac:dyDescent="0.25">
      <c r="A153" s="146"/>
    </row>
    <row r="154" spans="1:1" x14ac:dyDescent="0.2">
      <c r="A154" s="148" t="s">
        <v>2129</v>
      </c>
    </row>
    <row r="155" spans="1:1" x14ac:dyDescent="0.2">
      <c r="A155" s="148" t="s">
        <v>2261</v>
      </c>
    </row>
    <row r="156" spans="1:1" ht="15" x14ac:dyDescent="0.25">
      <c r="A156" s="146"/>
    </row>
    <row r="157" spans="1:1" ht="15" x14ac:dyDescent="0.25">
      <c r="A157" s="146"/>
    </row>
    <row r="158" spans="1:1" x14ac:dyDescent="0.2">
      <c r="A158" s="148" t="s">
        <v>2262</v>
      </c>
    </row>
    <row r="159" spans="1:1" x14ac:dyDescent="0.2">
      <c r="A159" s="148" t="s">
        <v>2263</v>
      </c>
    </row>
    <row r="160" spans="1:1" x14ac:dyDescent="0.2">
      <c r="A160" s="148" t="s">
        <v>2131</v>
      </c>
    </row>
    <row r="161" spans="1:1" x14ac:dyDescent="0.2">
      <c r="A161" s="148" t="s">
        <v>2264</v>
      </c>
    </row>
    <row r="162" spans="1:1" ht="15" x14ac:dyDescent="0.25">
      <c r="A162" s="146"/>
    </row>
    <row r="163" spans="1:1" ht="15" x14ac:dyDescent="0.25">
      <c r="A163" s="146"/>
    </row>
    <row r="164" spans="1:1" x14ac:dyDescent="0.2">
      <c r="A164" s="148" t="s">
        <v>2265</v>
      </c>
    </row>
    <row r="165" spans="1:1" x14ac:dyDescent="0.2">
      <c r="A165" s="148" t="s">
        <v>2266</v>
      </c>
    </row>
    <row r="166" spans="1:1" x14ac:dyDescent="0.2">
      <c r="A166" s="148" t="s">
        <v>2133</v>
      </c>
    </row>
    <row r="167" spans="1:1" x14ac:dyDescent="0.2">
      <c r="A167" s="148" t="s">
        <v>2267</v>
      </c>
    </row>
    <row r="168" spans="1:1" x14ac:dyDescent="0.2">
      <c r="A168" s="148" t="s">
        <v>2268</v>
      </c>
    </row>
    <row r="169" spans="1:1" x14ac:dyDescent="0.2">
      <c r="A169" s="148" t="s">
        <v>2269</v>
      </c>
    </row>
  </sheetData>
  <autoFilter ref="N1:N172"/>
  <mergeCells count="134">
    <mergeCell ref="A6:A7"/>
    <mergeCell ref="B6:D7"/>
    <mergeCell ref="E6:L6"/>
    <mergeCell ref="F7:H7"/>
    <mergeCell ref="J7:L7"/>
    <mergeCell ref="A1:L1"/>
    <mergeCell ref="B2:E2"/>
    <mergeCell ref="F2:L2"/>
    <mergeCell ref="A3:L3"/>
    <mergeCell ref="A4:L4"/>
    <mergeCell ref="B5:D5"/>
    <mergeCell ref="E5:L5"/>
    <mergeCell ref="B10:D10"/>
    <mergeCell ref="E10:L10"/>
    <mergeCell ref="B11:D11"/>
    <mergeCell ref="E11:L11"/>
    <mergeCell ref="B12:D12"/>
    <mergeCell ref="E12:L12"/>
    <mergeCell ref="A8:A9"/>
    <mergeCell ref="B8:D9"/>
    <mergeCell ref="E8:L8"/>
    <mergeCell ref="F9:H9"/>
    <mergeCell ref="J9:L9"/>
    <mergeCell ref="A15:L15"/>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D43:J43"/>
    <mergeCell ref="K43:L43"/>
    <mergeCell ref="B44:C44"/>
    <mergeCell ref="D44:J44"/>
    <mergeCell ref="K44:L44"/>
    <mergeCell ref="B45:C45"/>
    <mergeCell ref="D45:J45"/>
    <mergeCell ref="K45:L45"/>
    <mergeCell ref="B38:C38"/>
    <mergeCell ref="B39:C39"/>
    <mergeCell ref="A40:L40"/>
    <mergeCell ref="A41:A49"/>
    <mergeCell ref="B41:L41"/>
    <mergeCell ref="B42:C42"/>
    <mergeCell ref="D42:J42"/>
    <mergeCell ref="K42:L42"/>
    <mergeCell ref="B43:C43"/>
    <mergeCell ref="B48:J48"/>
    <mergeCell ref="K48:L48"/>
    <mergeCell ref="B49:C49"/>
    <mergeCell ref="D49:J49"/>
    <mergeCell ref="K49:L49"/>
    <mergeCell ref="A50:L50"/>
    <mergeCell ref="B46:C46"/>
    <mergeCell ref="D46:J46"/>
    <mergeCell ref="K46:L46"/>
    <mergeCell ref="B47:C47"/>
    <mergeCell ref="D47:J47"/>
    <mergeCell ref="K47:L47"/>
    <mergeCell ref="G53:H53"/>
    <mergeCell ref="K53:L53"/>
    <mergeCell ref="A51:A59"/>
    <mergeCell ref="B51:L51"/>
    <mergeCell ref="B52:D52"/>
    <mergeCell ref="E52:F52"/>
    <mergeCell ref="G52:H52"/>
    <mergeCell ref="I52:J52"/>
    <mergeCell ref="K52:L52"/>
    <mergeCell ref="B53:D53"/>
    <mergeCell ref="E53:F53"/>
    <mergeCell ref="B56:D56"/>
    <mergeCell ref="E56:F56"/>
    <mergeCell ref="G56:H56"/>
    <mergeCell ref="K56:L56"/>
    <mergeCell ref="B57:D57"/>
    <mergeCell ref="E57:F57"/>
    <mergeCell ref="G57:H57"/>
    <mergeCell ref="K57:L57"/>
    <mergeCell ref="B54:D54"/>
    <mergeCell ref="E54:F54"/>
    <mergeCell ref="G54:H54"/>
    <mergeCell ref="K54:L54"/>
    <mergeCell ref="B55:D55"/>
    <mergeCell ref="E55:F55"/>
    <mergeCell ref="G55:H55"/>
    <mergeCell ref="K55:L55"/>
    <mergeCell ref="A60:L60"/>
    <mergeCell ref="B61:C61"/>
    <mergeCell ref="D61:L61"/>
    <mergeCell ref="B58:D58"/>
    <mergeCell ref="E58:F58"/>
    <mergeCell ref="G58:H58"/>
    <mergeCell ref="K58:L58"/>
    <mergeCell ref="B59:D59"/>
    <mergeCell ref="E59:F59"/>
    <mergeCell ref="G59:H59"/>
    <mergeCell ref="K59:L59"/>
  </mergeCells>
  <conditionalFormatting sqref="F32:G32">
    <cfRule type="containsText" dxfId="7" priority="4" stopIfTrue="1" operator="containsText" text="wybierz">
      <formula>NOT(ISERROR(SEARCH("wybierz",F32)))</formula>
    </cfRule>
  </conditionalFormatting>
  <conditionalFormatting sqref="D21:D23">
    <cfRule type="containsText" dxfId="6" priority="3" stopIfTrue="1" operator="containsText" text="wybierz">
      <formula>NOT(ISERROR(SEARCH("wybierz",D21)))</formula>
    </cfRule>
  </conditionalFormatting>
  <conditionalFormatting sqref="D24">
    <cfRule type="containsText" dxfId="5" priority="2" stopIfTrue="1" operator="containsText" text="wybierz">
      <formula>NOT(ISERROR(SEARCH("wybierz",D24)))</formula>
    </cfRule>
  </conditionalFormatting>
  <conditionalFormatting sqref="D25">
    <cfRule type="containsText" dxfId="4" priority="1" stopIfTrue="1" operator="containsText" text="wybierz">
      <formula>NOT(ISERROR(SEARCH("wybierz",D25)))</formula>
    </cfRule>
  </conditionalFormatting>
  <dataValidations count="7">
    <dataValidation type="list" allowBlank="1" showInputMessage="1" showErrorMessage="1" sqref="D17:L17">
      <formula1>$A$109:$A$112</formula1>
    </dataValidation>
    <dataValidation type="list" allowBlank="1" showInputMessage="1" showErrorMessage="1" prompt="wybierz Program z listy" sqref="E10:L10">
      <formula1>$A$89:$A$106</formula1>
    </dataValidation>
    <dataValidation type="list" allowBlank="1" showInputMessage="1" showErrorMessage="1" prompt="wybierz PI z listy" sqref="D22:L22">
      <formula1>$A$164:$A$169</formula1>
    </dataValidation>
    <dataValidation allowBlank="1" showInputMessage="1" showErrorMessage="1" prompt="zgodnie z właściwym PO" sqref="E11:L13"/>
    <dataValidation type="list" allowBlank="1" showInputMessage="1" showErrorMessage="1" prompt="wybierz narzędzie PP" sqref="D18:L18">
      <formula1>$A$115:$A$151</formula1>
    </dataValidation>
    <dataValidation type="list" allowBlank="1" showInputMessage="1" showErrorMessage="1" prompt="wybierz fundusz" sqref="D20:L20">
      <formula1>$A$154:$A$155</formula1>
    </dataValidation>
    <dataValidation type="list" allowBlank="1" showInputMessage="1" showErrorMessage="1" prompt="wybierz Cel Tematyczny" sqref="D21:L21">
      <formula1>$A$158:$A$161</formula1>
    </dataValidation>
  </dataValidations>
  <pageMargins left="0.25" right="0.25" top="0.75" bottom="0.75" header="0.3" footer="0.3"/>
  <pageSetup paperSize="9" scale="73" fitToHeight="0" orientation="portrait" r:id="rId1"/>
  <headerFooter>
    <oddHeader>&amp;CZałącznik 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4"/>
  <sheetViews>
    <sheetView view="pageBreakPreview" topLeftCell="C43" zoomScale="130" zoomScaleNormal="100" zoomScaleSheetLayoutView="130" workbookViewId="0">
      <selection activeCell="E11" sqref="E11:L11"/>
    </sheetView>
  </sheetViews>
  <sheetFormatPr defaultColWidth="9.140625" defaultRowHeight="12.75" outlineLevelRow="1" x14ac:dyDescent="0.2"/>
  <cols>
    <col min="1" max="1" width="5.140625" style="127" customWidth="1"/>
    <col min="2" max="2" width="9.140625" style="127"/>
    <col min="3" max="3" width="18.5703125" style="127" customWidth="1"/>
    <col min="4" max="11" width="9.7109375" style="127" customWidth="1"/>
    <col min="12" max="12" width="12.5703125" style="127" customWidth="1"/>
    <col min="13" max="16384" width="9.140625" style="127"/>
  </cols>
  <sheetData>
    <row r="1" spans="1:14" ht="41.25" customHeight="1" x14ac:dyDescent="0.2">
      <c r="A1" s="499" t="s">
        <v>2459</v>
      </c>
      <c r="B1" s="500"/>
      <c r="C1" s="500"/>
      <c r="D1" s="500"/>
      <c r="E1" s="500"/>
      <c r="F1" s="500"/>
      <c r="G1" s="500"/>
      <c r="H1" s="500"/>
      <c r="I1" s="500"/>
      <c r="J1" s="500"/>
      <c r="K1" s="500"/>
      <c r="L1" s="501"/>
      <c r="N1" s="127" t="s">
        <v>2101</v>
      </c>
    </row>
    <row r="2" spans="1:14" ht="30" customHeight="1" thickBot="1" x14ac:dyDescent="0.25">
      <c r="A2" s="128">
        <v>1</v>
      </c>
      <c r="B2" s="502" t="s">
        <v>2102</v>
      </c>
      <c r="C2" s="502"/>
      <c r="D2" s="502"/>
      <c r="E2" s="503"/>
      <c r="F2" s="504" t="s">
        <v>2487</v>
      </c>
      <c r="G2" s="504"/>
      <c r="H2" s="504"/>
      <c r="I2" s="504"/>
      <c r="J2" s="504"/>
      <c r="K2" s="504"/>
      <c r="L2" s="505"/>
      <c r="N2" s="127" t="s">
        <v>2104</v>
      </c>
    </row>
    <row r="3" spans="1:14" ht="15" customHeight="1" thickBot="1" x14ac:dyDescent="0.25">
      <c r="A3" s="506"/>
      <c r="B3" s="507"/>
      <c r="C3" s="507"/>
      <c r="D3" s="507"/>
      <c r="E3" s="507"/>
      <c r="F3" s="507"/>
      <c r="G3" s="507"/>
      <c r="H3" s="507"/>
      <c r="I3" s="507"/>
      <c r="J3" s="507"/>
      <c r="K3" s="507"/>
      <c r="L3" s="508"/>
    </row>
    <row r="4" spans="1:14" ht="30" customHeight="1" x14ac:dyDescent="0.25">
      <c r="A4" s="482" t="s">
        <v>0</v>
      </c>
      <c r="B4" s="483"/>
      <c r="C4" s="483"/>
      <c r="D4" s="483"/>
      <c r="E4" s="483"/>
      <c r="F4" s="483"/>
      <c r="G4" s="483"/>
      <c r="H4" s="483"/>
      <c r="I4" s="483"/>
      <c r="J4" s="483"/>
      <c r="K4" s="509"/>
      <c r="L4" s="510"/>
    </row>
    <row r="5" spans="1:14" ht="30" customHeight="1" x14ac:dyDescent="0.2">
      <c r="A5" s="265">
        <v>2</v>
      </c>
      <c r="B5" s="490" t="s">
        <v>2105</v>
      </c>
      <c r="C5" s="490"/>
      <c r="D5" s="490"/>
      <c r="E5" s="511" t="s">
        <v>2460</v>
      </c>
      <c r="F5" s="511"/>
      <c r="G5" s="511"/>
      <c r="H5" s="511"/>
      <c r="I5" s="511"/>
      <c r="J5" s="511"/>
      <c r="K5" s="511"/>
      <c r="L5" s="512"/>
      <c r="N5" s="127" t="s">
        <v>2107</v>
      </c>
    </row>
    <row r="6" spans="1:14" ht="30" customHeight="1" x14ac:dyDescent="0.2">
      <c r="A6" s="513">
        <v>3</v>
      </c>
      <c r="B6" s="490" t="s">
        <v>2108</v>
      </c>
      <c r="C6" s="490"/>
      <c r="D6" s="490"/>
      <c r="E6" s="745" t="s">
        <v>2461</v>
      </c>
      <c r="F6" s="745"/>
      <c r="G6" s="745"/>
      <c r="H6" s="745"/>
      <c r="I6" s="745"/>
      <c r="J6" s="745"/>
      <c r="K6" s="745"/>
      <c r="L6" s="746"/>
      <c r="N6" s="127" t="s">
        <v>2110</v>
      </c>
    </row>
    <row r="7" spans="1:14" ht="30" customHeight="1" x14ac:dyDescent="0.2">
      <c r="A7" s="513"/>
      <c r="B7" s="490"/>
      <c r="C7" s="490"/>
      <c r="D7" s="490"/>
      <c r="E7" s="130" t="s">
        <v>2111</v>
      </c>
      <c r="F7" s="514" t="s">
        <v>2462</v>
      </c>
      <c r="G7" s="514"/>
      <c r="H7" s="514"/>
      <c r="I7" s="130" t="s">
        <v>2113</v>
      </c>
      <c r="J7" s="515" t="s">
        <v>2463</v>
      </c>
      <c r="K7" s="516"/>
      <c r="L7" s="517"/>
    </row>
    <row r="8" spans="1:14" ht="30" customHeight="1" x14ac:dyDescent="0.2">
      <c r="A8" s="513">
        <v>4</v>
      </c>
      <c r="B8" s="490" t="s">
        <v>2115</v>
      </c>
      <c r="C8" s="490"/>
      <c r="D8" s="490"/>
      <c r="E8" s="511" t="s">
        <v>2464</v>
      </c>
      <c r="F8" s="511"/>
      <c r="G8" s="511"/>
      <c r="H8" s="511"/>
      <c r="I8" s="511"/>
      <c r="J8" s="511"/>
      <c r="K8" s="511"/>
      <c r="L8" s="512"/>
      <c r="N8" s="127" t="s">
        <v>2104</v>
      </c>
    </row>
    <row r="9" spans="1:14" ht="30" customHeight="1" x14ac:dyDescent="0.2">
      <c r="A9" s="513"/>
      <c r="B9" s="490"/>
      <c r="C9" s="490"/>
      <c r="D9" s="490"/>
      <c r="E9" s="130" t="s">
        <v>2111</v>
      </c>
      <c r="F9" s="744"/>
      <c r="G9" s="744"/>
      <c r="H9" s="744"/>
      <c r="I9" s="130" t="s">
        <v>2113</v>
      </c>
      <c r="J9" s="515"/>
      <c r="K9" s="516"/>
      <c r="L9" s="517"/>
    </row>
    <row r="10" spans="1:14" ht="30" customHeight="1" x14ac:dyDescent="0.2">
      <c r="A10" s="265">
        <v>5</v>
      </c>
      <c r="B10" s="490" t="s">
        <v>11</v>
      </c>
      <c r="C10" s="490"/>
      <c r="D10" s="490"/>
      <c r="E10" s="520" t="s">
        <v>14</v>
      </c>
      <c r="F10" s="520"/>
      <c r="G10" s="520"/>
      <c r="H10" s="520"/>
      <c r="I10" s="520"/>
      <c r="J10" s="520"/>
      <c r="K10" s="521"/>
      <c r="L10" s="522"/>
      <c r="N10" s="127" t="s">
        <v>2104</v>
      </c>
    </row>
    <row r="11" spans="1:14" ht="33" customHeight="1" x14ac:dyDescent="0.2">
      <c r="A11" s="265">
        <v>6</v>
      </c>
      <c r="B11" s="490" t="s">
        <v>2118</v>
      </c>
      <c r="C11" s="490"/>
      <c r="D11" s="490"/>
      <c r="E11" s="480" t="s">
        <v>2119</v>
      </c>
      <c r="F11" s="480"/>
      <c r="G11" s="480"/>
      <c r="H11" s="480"/>
      <c r="I11" s="480"/>
      <c r="J11" s="480"/>
      <c r="K11" s="480"/>
      <c r="L11" s="481"/>
      <c r="N11" s="127" t="s">
        <v>2104</v>
      </c>
    </row>
    <row r="12" spans="1:14" ht="30" customHeight="1" x14ac:dyDescent="0.2">
      <c r="A12" s="265">
        <v>7</v>
      </c>
      <c r="B12" s="490" t="s">
        <v>2120</v>
      </c>
      <c r="C12" s="490"/>
      <c r="D12" s="490"/>
      <c r="E12" s="551" t="s">
        <v>2465</v>
      </c>
      <c r="F12" s="551"/>
      <c r="G12" s="551"/>
      <c r="H12" s="551"/>
      <c r="I12" s="551"/>
      <c r="J12" s="551"/>
      <c r="K12" s="551"/>
      <c r="L12" s="552"/>
      <c r="N12" s="127" t="s">
        <v>2104</v>
      </c>
    </row>
    <row r="13" spans="1:14" ht="30" customHeight="1" x14ac:dyDescent="0.2">
      <c r="A13" s="265">
        <v>8</v>
      </c>
      <c r="B13" s="490" t="s">
        <v>2122</v>
      </c>
      <c r="C13" s="490"/>
      <c r="D13" s="490"/>
      <c r="E13" s="491" t="s">
        <v>2117</v>
      </c>
      <c r="F13" s="491"/>
      <c r="G13" s="491"/>
      <c r="H13" s="491"/>
      <c r="I13" s="491"/>
      <c r="J13" s="491"/>
      <c r="K13" s="491"/>
      <c r="L13" s="492"/>
      <c r="N13" s="127" t="s">
        <v>2104</v>
      </c>
    </row>
    <row r="14" spans="1:14" ht="54.75" customHeight="1" thickBot="1" x14ac:dyDescent="0.25">
      <c r="A14" s="265">
        <v>9</v>
      </c>
      <c r="B14" s="490" t="s">
        <v>2</v>
      </c>
      <c r="C14" s="490"/>
      <c r="D14" s="490"/>
      <c r="E14" s="493" t="s">
        <v>2466</v>
      </c>
      <c r="F14" s="493"/>
      <c r="G14" s="493"/>
      <c r="H14" s="493"/>
      <c r="I14" s="493"/>
      <c r="J14" s="493"/>
      <c r="K14" s="493"/>
      <c r="L14" s="494"/>
      <c r="N14" s="127" t="s">
        <v>2104</v>
      </c>
    </row>
    <row r="15" spans="1:14" ht="15" customHeight="1" thickBot="1" x14ac:dyDescent="0.25">
      <c r="A15" s="506"/>
      <c r="B15" s="507"/>
      <c r="C15" s="507"/>
      <c r="D15" s="507"/>
      <c r="E15" s="507"/>
      <c r="F15" s="507"/>
      <c r="G15" s="507"/>
      <c r="H15" s="507"/>
      <c r="I15" s="507"/>
      <c r="J15" s="507"/>
      <c r="K15" s="507"/>
      <c r="L15" s="508"/>
    </row>
    <row r="16" spans="1:14" ht="30" customHeight="1" x14ac:dyDescent="0.2">
      <c r="A16" s="482" t="s">
        <v>2123</v>
      </c>
      <c r="B16" s="483"/>
      <c r="C16" s="483"/>
      <c r="D16" s="483"/>
      <c r="E16" s="483"/>
      <c r="F16" s="483"/>
      <c r="G16" s="483"/>
      <c r="H16" s="483"/>
      <c r="I16" s="483"/>
      <c r="J16" s="483"/>
      <c r="K16" s="483"/>
      <c r="L16" s="484"/>
    </row>
    <row r="17" spans="1:14" ht="41.25" customHeight="1" x14ac:dyDescent="0.2">
      <c r="A17" s="265">
        <v>10</v>
      </c>
      <c r="B17" s="465" t="s">
        <v>2124</v>
      </c>
      <c r="C17" s="465"/>
      <c r="D17" s="485" t="s">
        <v>2125</v>
      </c>
      <c r="E17" s="485"/>
      <c r="F17" s="485"/>
      <c r="G17" s="485"/>
      <c r="H17" s="485"/>
      <c r="I17" s="485"/>
      <c r="J17" s="485"/>
      <c r="K17" s="485"/>
      <c r="L17" s="486"/>
      <c r="N17" s="127" t="s">
        <v>2104</v>
      </c>
    </row>
    <row r="18" spans="1:14" ht="40.5" customHeight="1" thickBot="1" x14ac:dyDescent="0.25">
      <c r="A18" s="264">
        <v>11</v>
      </c>
      <c r="B18" s="487" t="s">
        <v>2126</v>
      </c>
      <c r="C18" s="487"/>
      <c r="D18" s="468" t="s">
        <v>2230</v>
      </c>
      <c r="E18" s="468"/>
      <c r="F18" s="468"/>
      <c r="G18" s="468"/>
      <c r="H18" s="468"/>
      <c r="I18" s="468"/>
      <c r="J18" s="468"/>
      <c r="K18" s="468"/>
      <c r="L18" s="469"/>
      <c r="N18" s="127" t="s">
        <v>2104</v>
      </c>
    </row>
    <row r="19" spans="1:14" ht="15" customHeight="1" thickBot="1" x14ac:dyDescent="0.25">
      <c r="A19" s="424"/>
      <c r="B19" s="424"/>
      <c r="C19" s="424"/>
      <c r="D19" s="424"/>
      <c r="E19" s="424"/>
      <c r="F19" s="424"/>
      <c r="G19" s="424"/>
      <c r="H19" s="424"/>
      <c r="I19" s="424"/>
      <c r="J19" s="424"/>
      <c r="K19" s="424"/>
      <c r="L19" s="424"/>
    </row>
    <row r="20" spans="1:14" ht="30" customHeight="1" x14ac:dyDescent="0.2">
      <c r="A20" s="260">
        <v>12</v>
      </c>
      <c r="B20" s="477" t="s">
        <v>2128</v>
      </c>
      <c r="C20" s="477"/>
      <c r="D20" s="478" t="s">
        <v>2129</v>
      </c>
      <c r="E20" s="478"/>
      <c r="F20" s="478"/>
      <c r="G20" s="478"/>
      <c r="H20" s="478"/>
      <c r="I20" s="478"/>
      <c r="J20" s="478"/>
      <c r="K20" s="478"/>
      <c r="L20" s="479"/>
      <c r="N20" s="127" t="s">
        <v>2104</v>
      </c>
    </row>
    <row r="21" spans="1:14" ht="30" customHeight="1" x14ac:dyDescent="0.2">
      <c r="A21" s="261">
        <v>13</v>
      </c>
      <c r="B21" s="465" t="s">
        <v>2130</v>
      </c>
      <c r="C21" s="465"/>
      <c r="D21" s="473" t="s">
        <v>2131</v>
      </c>
      <c r="E21" s="473"/>
      <c r="F21" s="473"/>
      <c r="G21" s="473"/>
      <c r="H21" s="473"/>
      <c r="I21" s="473"/>
      <c r="J21" s="473"/>
      <c r="K21" s="473"/>
      <c r="L21" s="474"/>
      <c r="N21" s="127" t="s">
        <v>2104</v>
      </c>
    </row>
    <row r="22" spans="1:14" ht="63" customHeight="1" x14ac:dyDescent="0.2">
      <c r="A22" s="261">
        <v>14</v>
      </c>
      <c r="B22" s="465" t="s">
        <v>2132</v>
      </c>
      <c r="C22" s="465"/>
      <c r="D22" s="473" t="s">
        <v>2133</v>
      </c>
      <c r="E22" s="473"/>
      <c r="F22" s="473"/>
      <c r="G22" s="473"/>
      <c r="H22" s="473"/>
      <c r="I22" s="473"/>
      <c r="J22" s="473"/>
      <c r="K22" s="473"/>
      <c r="L22" s="474"/>
      <c r="N22" s="127" t="s">
        <v>2104</v>
      </c>
    </row>
    <row r="23" spans="1:14" ht="86.25" customHeight="1" x14ac:dyDescent="0.2">
      <c r="A23" s="261">
        <v>15</v>
      </c>
      <c r="B23" s="465" t="s">
        <v>2134</v>
      </c>
      <c r="C23" s="465"/>
      <c r="D23" s="473" t="s">
        <v>2467</v>
      </c>
      <c r="E23" s="473"/>
      <c r="F23" s="473"/>
      <c r="G23" s="473"/>
      <c r="H23" s="473"/>
      <c r="I23" s="473"/>
      <c r="J23" s="473"/>
      <c r="K23" s="473"/>
      <c r="L23" s="474"/>
      <c r="N23" s="127" t="s">
        <v>2104</v>
      </c>
    </row>
    <row r="24" spans="1:14" ht="110.25" customHeight="1" x14ac:dyDescent="0.2">
      <c r="A24" s="261">
        <v>16</v>
      </c>
      <c r="B24" s="465" t="s">
        <v>2136</v>
      </c>
      <c r="C24" s="465"/>
      <c r="D24" s="682" t="s">
        <v>2468</v>
      </c>
      <c r="E24" s="682"/>
      <c r="F24" s="682"/>
      <c r="G24" s="682"/>
      <c r="H24" s="682"/>
      <c r="I24" s="682"/>
      <c r="J24" s="682"/>
      <c r="K24" s="682"/>
      <c r="L24" s="683"/>
      <c r="N24" s="127" t="s">
        <v>2138</v>
      </c>
    </row>
    <row r="25" spans="1:14" ht="69.95" customHeight="1" x14ac:dyDescent="0.2">
      <c r="A25" s="261">
        <v>17</v>
      </c>
      <c r="B25" s="475" t="s">
        <v>2139</v>
      </c>
      <c r="C25" s="476"/>
      <c r="D25" s="473" t="s">
        <v>2469</v>
      </c>
      <c r="E25" s="473"/>
      <c r="F25" s="473"/>
      <c r="G25" s="473"/>
      <c r="H25" s="473"/>
      <c r="I25" s="473"/>
      <c r="J25" s="473"/>
      <c r="K25" s="473"/>
      <c r="L25" s="474"/>
      <c r="N25" s="127" t="s">
        <v>2104</v>
      </c>
    </row>
    <row r="26" spans="1:14" ht="80.099999999999994" customHeight="1" thickBot="1" x14ac:dyDescent="0.25">
      <c r="A26" s="264">
        <v>18</v>
      </c>
      <c r="B26" s="439" t="s">
        <v>2141</v>
      </c>
      <c r="C26" s="439"/>
      <c r="D26" s="468" t="s">
        <v>2470</v>
      </c>
      <c r="E26" s="468"/>
      <c r="F26" s="468"/>
      <c r="G26" s="468"/>
      <c r="H26" s="468"/>
      <c r="I26" s="468"/>
      <c r="J26" s="468"/>
      <c r="K26" s="468"/>
      <c r="L26" s="469"/>
      <c r="N26" s="127" t="s">
        <v>2104</v>
      </c>
    </row>
    <row r="27" spans="1:14" ht="15.75" customHeight="1" thickBot="1" x14ac:dyDescent="0.25">
      <c r="A27" s="424"/>
      <c r="B27" s="424"/>
      <c r="C27" s="424"/>
      <c r="D27" s="424"/>
      <c r="E27" s="424"/>
      <c r="F27" s="424"/>
      <c r="G27" s="424"/>
      <c r="H27" s="424"/>
      <c r="I27" s="424"/>
      <c r="J27" s="424"/>
      <c r="K27" s="424"/>
      <c r="L27" s="424"/>
    </row>
    <row r="28" spans="1:14" ht="50.1" customHeight="1" x14ac:dyDescent="0.2">
      <c r="A28" s="260">
        <v>19</v>
      </c>
      <c r="B28" s="470" t="s">
        <v>2143</v>
      </c>
      <c r="C28" s="470"/>
      <c r="D28" s="631" t="s">
        <v>2471</v>
      </c>
      <c r="E28" s="631"/>
      <c r="F28" s="631"/>
      <c r="G28" s="631"/>
      <c r="H28" s="631"/>
      <c r="I28" s="631"/>
      <c r="J28" s="631"/>
      <c r="K28" s="631"/>
      <c r="L28" s="632"/>
      <c r="N28" s="127" t="s">
        <v>2104</v>
      </c>
    </row>
    <row r="29" spans="1:14" ht="50.1" customHeight="1" x14ac:dyDescent="0.2">
      <c r="A29" s="261">
        <v>20</v>
      </c>
      <c r="B29" s="438" t="s">
        <v>2145</v>
      </c>
      <c r="C29" s="438"/>
      <c r="D29" s="466" t="s">
        <v>2472</v>
      </c>
      <c r="E29" s="466"/>
      <c r="F29" s="466"/>
      <c r="G29" s="466"/>
      <c r="H29" s="466"/>
      <c r="I29" s="466"/>
      <c r="J29" s="466"/>
      <c r="K29" s="466"/>
      <c r="L29" s="467"/>
      <c r="N29" s="127" t="s">
        <v>2147</v>
      </c>
    </row>
    <row r="30" spans="1:14" ht="50.1" customHeight="1" thickBot="1" x14ac:dyDescent="0.25">
      <c r="A30" s="261">
        <v>21</v>
      </c>
      <c r="B30" s="465" t="s">
        <v>2148</v>
      </c>
      <c r="C30" s="465"/>
      <c r="D30" s="742" t="s">
        <v>2473</v>
      </c>
      <c r="E30" s="742"/>
      <c r="F30" s="742"/>
      <c r="G30" s="742"/>
      <c r="H30" s="742"/>
      <c r="I30" s="742"/>
      <c r="J30" s="742"/>
      <c r="K30" s="742"/>
      <c r="L30" s="743"/>
      <c r="N30" s="127" t="s">
        <v>2104</v>
      </c>
    </row>
    <row r="31" spans="1:14" ht="13.5" thickBot="1" x14ac:dyDescent="0.25">
      <c r="A31" s="424"/>
      <c r="B31" s="424"/>
      <c r="C31" s="424"/>
      <c r="D31" s="424"/>
      <c r="E31" s="424"/>
      <c r="F31" s="424"/>
      <c r="G31" s="424"/>
      <c r="H31" s="424"/>
      <c r="I31" s="424"/>
      <c r="J31" s="424"/>
      <c r="K31" s="424"/>
      <c r="L31" s="424"/>
    </row>
    <row r="32" spans="1:14" ht="60" customHeight="1" x14ac:dyDescent="0.2">
      <c r="A32" s="134">
        <v>22</v>
      </c>
      <c r="B32" s="457" t="s">
        <v>2150</v>
      </c>
      <c r="C32" s="457"/>
      <c r="D32" s="458" t="s">
        <v>2151</v>
      </c>
      <c r="E32" s="458"/>
      <c r="F32" s="531" t="s">
        <v>2304</v>
      </c>
      <c r="G32" s="459"/>
      <c r="H32" s="460" t="s">
        <v>2153</v>
      </c>
      <c r="I32" s="461"/>
      <c r="J32" s="462" t="s">
        <v>2474</v>
      </c>
      <c r="K32" s="463"/>
      <c r="L32" s="464"/>
      <c r="N32" s="127" t="s">
        <v>2155</v>
      </c>
    </row>
    <row r="33" spans="1:14" ht="60" customHeight="1" thickBot="1" x14ac:dyDescent="0.25">
      <c r="A33" s="264">
        <v>23</v>
      </c>
      <c r="B33" s="452" t="s">
        <v>2156</v>
      </c>
      <c r="C33" s="453"/>
      <c r="D33" s="542" t="s">
        <v>2357</v>
      </c>
      <c r="E33" s="542"/>
      <c r="F33" s="542"/>
      <c r="G33" s="542"/>
      <c r="H33" s="542"/>
      <c r="I33" s="542"/>
      <c r="J33" s="542"/>
      <c r="K33" s="542"/>
      <c r="L33" s="543"/>
      <c r="N33" s="127" t="s">
        <v>2157</v>
      </c>
    </row>
    <row r="34" spans="1:14" ht="15" customHeight="1" thickBot="1" x14ac:dyDescent="0.25">
      <c r="A34" s="424"/>
      <c r="B34" s="424"/>
      <c r="C34" s="424"/>
      <c r="D34" s="424"/>
      <c r="E34" s="424"/>
      <c r="F34" s="424"/>
      <c r="G34" s="424"/>
      <c r="H34" s="424"/>
      <c r="I34" s="424"/>
      <c r="J34" s="424"/>
      <c r="K34" s="424"/>
      <c r="L34" s="424"/>
    </row>
    <row r="35" spans="1:14" ht="30" customHeight="1" x14ac:dyDescent="0.2">
      <c r="A35" s="456" t="s">
        <v>2158</v>
      </c>
      <c r="B35" s="442"/>
      <c r="C35" s="442"/>
      <c r="D35" s="135" t="s">
        <v>2159</v>
      </c>
      <c r="E35" s="135">
        <v>2017</v>
      </c>
      <c r="F35" s="135">
        <v>2018</v>
      </c>
      <c r="G35" s="135">
        <v>2019</v>
      </c>
      <c r="H35" s="135">
        <v>2020</v>
      </c>
      <c r="I35" s="135">
        <v>2021</v>
      </c>
      <c r="J35" s="135">
        <v>2022</v>
      </c>
      <c r="K35" s="135">
        <v>2023</v>
      </c>
      <c r="L35" s="136" t="s">
        <v>2160</v>
      </c>
    </row>
    <row r="36" spans="1:14" ht="45" customHeight="1" x14ac:dyDescent="0.2">
      <c r="A36" s="261">
        <v>24</v>
      </c>
      <c r="B36" s="438" t="s">
        <v>2161</v>
      </c>
      <c r="C36" s="438"/>
      <c r="D36" s="266"/>
      <c r="E36" s="268"/>
      <c r="F36" s="268">
        <v>30000</v>
      </c>
      <c r="G36" s="268">
        <v>4382671</v>
      </c>
      <c r="H36" s="268">
        <v>1557000</v>
      </c>
      <c r="I36" s="266"/>
      <c r="J36" s="266"/>
      <c r="K36" s="266"/>
      <c r="L36" s="269">
        <v>5969671</v>
      </c>
      <c r="N36" s="127" t="s">
        <v>2162</v>
      </c>
    </row>
    <row r="37" spans="1:14" ht="45" customHeight="1" x14ac:dyDescent="0.2">
      <c r="A37" s="261">
        <v>25</v>
      </c>
      <c r="B37" s="438" t="s">
        <v>2163</v>
      </c>
      <c r="C37" s="438"/>
      <c r="D37" s="266"/>
      <c r="E37" s="266"/>
      <c r="F37" s="268">
        <v>30000</v>
      </c>
      <c r="G37" s="268">
        <v>4382671</v>
      </c>
      <c r="H37" s="268">
        <v>1557000</v>
      </c>
      <c r="I37" s="266"/>
      <c r="J37" s="266"/>
      <c r="K37" s="266"/>
      <c r="L37" s="267">
        <f>SUM(D37:K37)</f>
        <v>5969671</v>
      </c>
      <c r="N37" s="127" t="s">
        <v>2164</v>
      </c>
    </row>
    <row r="38" spans="1:14" ht="45" customHeight="1" x14ac:dyDescent="0.2">
      <c r="A38" s="261">
        <v>26</v>
      </c>
      <c r="B38" s="438" t="s">
        <v>2165</v>
      </c>
      <c r="C38" s="438"/>
      <c r="D38" s="266"/>
      <c r="E38" s="266"/>
      <c r="F38" s="268">
        <v>24000</v>
      </c>
      <c r="G38" s="268">
        <v>3506136.8</v>
      </c>
      <c r="H38" s="268">
        <v>1245600</v>
      </c>
      <c r="I38" s="266"/>
      <c r="J38" s="266"/>
      <c r="K38" s="266"/>
      <c r="L38" s="267">
        <f>SUM(D38:K38)</f>
        <v>4775736.8</v>
      </c>
      <c r="N38" s="127" t="s">
        <v>2166</v>
      </c>
    </row>
    <row r="39" spans="1:14" ht="45" customHeight="1" thickBot="1" x14ac:dyDescent="0.25">
      <c r="A39" s="264">
        <v>27</v>
      </c>
      <c r="B39" s="439" t="s">
        <v>2167</v>
      </c>
      <c r="C39" s="439"/>
      <c r="D39" s="243"/>
      <c r="E39" s="243"/>
      <c r="F39" s="243">
        <f>F38/F37</f>
        <v>0.8</v>
      </c>
      <c r="G39" s="243">
        <f>G38/G37</f>
        <v>0.79999999999999993</v>
      </c>
      <c r="H39" s="243">
        <f>H38/H37</f>
        <v>0.8</v>
      </c>
      <c r="I39" s="243"/>
      <c r="J39" s="243"/>
      <c r="K39" s="243"/>
      <c r="L39" s="270">
        <f>L38/L37</f>
        <v>0.79999999999999993</v>
      </c>
      <c r="N39" s="127" t="s">
        <v>2104</v>
      </c>
    </row>
    <row r="40" spans="1:14" ht="13.5" thickBot="1" x14ac:dyDescent="0.25">
      <c r="A40" s="440"/>
      <c r="B40" s="440"/>
      <c r="C40" s="440"/>
      <c r="D40" s="440"/>
      <c r="E40" s="440"/>
      <c r="F40" s="440"/>
      <c r="G40" s="440"/>
      <c r="H40" s="440"/>
      <c r="I40" s="440"/>
      <c r="J40" s="440"/>
      <c r="K40" s="440"/>
      <c r="L40" s="440"/>
    </row>
    <row r="41" spans="1:14" ht="30" customHeight="1" x14ac:dyDescent="0.2">
      <c r="A41" s="425">
        <v>28</v>
      </c>
      <c r="B41" s="442" t="s">
        <v>2168</v>
      </c>
      <c r="C41" s="442"/>
      <c r="D41" s="442"/>
      <c r="E41" s="442"/>
      <c r="F41" s="442"/>
      <c r="G41" s="442"/>
      <c r="H41" s="442"/>
      <c r="I41" s="442"/>
      <c r="J41" s="442"/>
      <c r="K41" s="442"/>
      <c r="L41" s="443"/>
      <c r="N41" s="127" t="s">
        <v>2104</v>
      </c>
    </row>
    <row r="42" spans="1:14" ht="30" customHeight="1" x14ac:dyDescent="0.2">
      <c r="A42" s="426"/>
      <c r="B42" s="444" t="s">
        <v>2169</v>
      </c>
      <c r="C42" s="444"/>
      <c r="D42" s="445" t="s">
        <v>2170</v>
      </c>
      <c r="E42" s="446"/>
      <c r="F42" s="446"/>
      <c r="G42" s="446"/>
      <c r="H42" s="446"/>
      <c r="I42" s="446"/>
      <c r="J42" s="447"/>
      <c r="K42" s="445" t="s">
        <v>2171</v>
      </c>
      <c r="L42" s="448"/>
    </row>
    <row r="43" spans="1:14" ht="27" customHeight="1" x14ac:dyDescent="0.2">
      <c r="A43" s="426"/>
      <c r="B43" s="735" t="s">
        <v>2475</v>
      </c>
      <c r="C43" s="736"/>
      <c r="D43" s="718" t="s">
        <v>2476</v>
      </c>
      <c r="E43" s="719"/>
      <c r="F43" s="719"/>
      <c r="G43" s="719"/>
      <c r="H43" s="719"/>
      <c r="I43" s="719"/>
      <c r="J43" s="720"/>
      <c r="K43" s="730">
        <v>4357671</v>
      </c>
      <c r="L43" s="642"/>
    </row>
    <row r="44" spans="1:14" ht="26.25" customHeight="1" x14ac:dyDescent="0.2">
      <c r="A44" s="426"/>
      <c r="B44" s="737"/>
      <c r="C44" s="738"/>
      <c r="D44" s="718" t="s">
        <v>2477</v>
      </c>
      <c r="E44" s="719"/>
      <c r="F44" s="719"/>
      <c r="G44" s="719"/>
      <c r="H44" s="719"/>
      <c r="I44" s="719"/>
      <c r="J44" s="720"/>
      <c r="K44" s="731"/>
      <c r="L44" s="732"/>
    </row>
    <row r="45" spans="1:14" ht="24" customHeight="1" x14ac:dyDescent="0.2">
      <c r="A45" s="426"/>
      <c r="B45" s="739"/>
      <c r="C45" s="740"/>
      <c r="D45" s="718" t="s">
        <v>2478</v>
      </c>
      <c r="E45" s="719"/>
      <c r="F45" s="719"/>
      <c r="G45" s="719"/>
      <c r="H45" s="719"/>
      <c r="I45" s="719"/>
      <c r="J45" s="720"/>
      <c r="K45" s="643"/>
      <c r="L45" s="645"/>
    </row>
    <row r="46" spans="1:14" ht="30" customHeight="1" x14ac:dyDescent="0.2">
      <c r="A46" s="426"/>
      <c r="B46" s="733" t="s">
        <v>2479</v>
      </c>
      <c r="C46" s="734"/>
      <c r="D46" s="523" t="s">
        <v>2480</v>
      </c>
      <c r="E46" s="524"/>
      <c r="F46" s="524"/>
      <c r="G46" s="524"/>
      <c r="H46" s="524"/>
      <c r="I46" s="524"/>
      <c r="J46" s="525"/>
      <c r="K46" s="676">
        <v>1557000</v>
      </c>
      <c r="L46" s="423"/>
    </row>
    <row r="47" spans="1:14" ht="30" customHeight="1" x14ac:dyDescent="0.2">
      <c r="A47" s="426"/>
      <c r="B47" s="717" t="s">
        <v>2481</v>
      </c>
      <c r="C47" s="717"/>
      <c r="D47" s="718" t="s">
        <v>2482</v>
      </c>
      <c r="E47" s="719"/>
      <c r="F47" s="719"/>
      <c r="G47" s="719"/>
      <c r="H47" s="719"/>
      <c r="I47" s="719"/>
      <c r="J47" s="720"/>
      <c r="K47" s="676">
        <v>10000</v>
      </c>
      <c r="L47" s="423"/>
    </row>
    <row r="48" spans="1:14" ht="30" customHeight="1" x14ac:dyDescent="0.2">
      <c r="A48" s="426"/>
      <c r="B48" s="717" t="s">
        <v>2483</v>
      </c>
      <c r="C48" s="717"/>
      <c r="D48" s="718" t="s">
        <v>2484</v>
      </c>
      <c r="E48" s="719"/>
      <c r="F48" s="719"/>
      <c r="G48" s="719"/>
      <c r="H48" s="719"/>
      <c r="I48" s="719"/>
      <c r="J48" s="720"/>
      <c r="K48" s="676">
        <v>25000</v>
      </c>
      <c r="L48" s="423"/>
    </row>
    <row r="49" spans="1:14" ht="30" customHeight="1" x14ac:dyDescent="0.2">
      <c r="A49" s="426"/>
      <c r="B49" s="741" t="s">
        <v>2485</v>
      </c>
      <c r="C49" s="741"/>
      <c r="D49" s="523" t="s">
        <v>2486</v>
      </c>
      <c r="E49" s="524"/>
      <c r="F49" s="524"/>
      <c r="G49" s="524"/>
      <c r="H49" s="524"/>
      <c r="I49" s="524"/>
      <c r="J49" s="525"/>
      <c r="K49" s="676">
        <v>20000</v>
      </c>
      <c r="L49" s="423"/>
    </row>
    <row r="50" spans="1:14" ht="30" customHeight="1" x14ac:dyDescent="0.2">
      <c r="A50" s="426"/>
      <c r="B50" s="421"/>
      <c r="C50" s="421"/>
      <c r="D50" s="416"/>
      <c r="E50" s="417"/>
      <c r="F50" s="417"/>
      <c r="G50" s="417"/>
      <c r="H50" s="417"/>
      <c r="I50" s="417"/>
      <c r="J50" s="418"/>
      <c r="K50" s="422"/>
      <c r="L50" s="423"/>
    </row>
    <row r="51" spans="1:14" ht="30" customHeight="1" thickBot="1" x14ac:dyDescent="0.25">
      <c r="A51" s="441"/>
      <c r="B51" s="449"/>
      <c r="C51" s="449"/>
      <c r="D51" s="416"/>
      <c r="E51" s="417"/>
      <c r="F51" s="417"/>
      <c r="G51" s="417"/>
      <c r="H51" s="417"/>
      <c r="I51" s="417"/>
      <c r="J51" s="418"/>
      <c r="K51" s="450"/>
      <c r="L51" s="451"/>
    </row>
    <row r="52" spans="1:14" ht="15" customHeight="1" thickBot="1" x14ac:dyDescent="0.25">
      <c r="A52" s="424"/>
      <c r="B52" s="424"/>
      <c r="C52" s="424"/>
      <c r="D52" s="424"/>
      <c r="E52" s="424"/>
      <c r="F52" s="424"/>
      <c r="G52" s="424"/>
      <c r="H52" s="424"/>
      <c r="I52" s="424"/>
      <c r="J52" s="424"/>
      <c r="K52" s="424"/>
      <c r="L52" s="424"/>
    </row>
    <row r="53" spans="1:14" ht="30" customHeight="1" x14ac:dyDescent="0.2">
      <c r="A53" s="425">
        <v>29</v>
      </c>
      <c r="B53" s="725" t="s">
        <v>2180</v>
      </c>
      <c r="C53" s="726"/>
      <c r="D53" s="726"/>
      <c r="E53" s="726"/>
      <c r="F53" s="726"/>
      <c r="G53" s="726"/>
      <c r="H53" s="726"/>
      <c r="I53" s="726"/>
      <c r="J53" s="726"/>
      <c r="K53" s="726"/>
      <c r="L53" s="727"/>
      <c r="N53" s="127" t="s">
        <v>2181</v>
      </c>
    </row>
    <row r="54" spans="1:14" ht="42.75" customHeight="1" x14ac:dyDescent="0.2">
      <c r="A54" s="426"/>
      <c r="B54" s="429" t="s">
        <v>2182</v>
      </c>
      <c r="C54" s="430"/>
      <c r="D54" s="431"/>
      <c r="E54" s="429" t="s">
        <v>2183</v>
      </c>
      <c r="F54" s="431"/>
      <c r="G54" s="429" t="s">
        <v>2184</v>
      </c>
      <c r="H54" s="431"/>
      <c r="I54" s="429" t="s">
        <v>2185</v>
      </c>
      <c r="J54" s="431"/>
      <c r="K54" s="432" t="s">
        <v>2186</v>
      </c>
      <c r="L54" s="433"/>
    </row>
    <row r="55" spans="1:14" ht="42.75" customHeight="1" outlineLevel="1" x14ac:dyDescent="0.2">
      <c r="A55" s="426"/>
      <c r="B55" s="721"/>
      <c r="C55" s="722"/>
      <c r="D55" s="723"/>
      <c r="E55" s="262"/>
      <c r="F55" s="263"/>
      <c r="G55" s="262"/>
      <c r="H55" s="263"/>
      <c r="I55" s="728"/>
      <c r="J55" s="729"/>
      <c r="K55" s="262"/>
      <c r="L55" s="143"/>
    </row>
    <row r="56" spans="1:14" ht="31.5" customHeight="1" x14ac:dyDescent="0.2">
      <c r="A56" s="426"/>
      <c r="B56" s="400" t="s">
        <v>2187</v>
      </c>
      <c r="C56" s="401"/>
      <c r="D56" s="402"/>
      <c r="E56" s="403" t="s">
        <v>2188</v>
      </c>
      <c r="F56" s="404"/>
      <c r="G56" s="403" t="s">
        <v>2189</v>
      </c>
      <c r="H56" s="404"/>
      <c r="I56" s="724">
        <v>15700</v>
      </c>
      <c r="J56" s="715"/>
      <c r="K56" s="412">
        <v>1090529</v>
      </c>
      <c r="L56" s="413"/>
    </row>
    <row r="57" spans="1:14" ht="41.25" customHeight="1" x14ac:dyDescent="0.2">
      <c r="A57" s="426"/>
      <c r="B57" s="400" t="s">
        <v>2191</v>
      </c>
      <c r="C57" s="401"/>
      <c r="D57" s="402"/>
      <c r="E57" s="403" t="s">
        <v>2192</v>
      </c>
      <c r="F57" s="404"/>
      <c r="G57" s="403" t="s">
        <v>2193</v>
      </c>
      <c r="H57" s="404"/>
      <c r="I57" s="716">
        <v>1</v>
      </c>
      <c r="J57" s="715"/>
      <c r="K57" s="414">
        <v>79</v>
      </c>
      <c r="L57" s="437"/>
    </row>
    <row r="58" spans="1:14" ht="63.75" customHeight="1" x14ac:dyDescent="0.2">
      <c r="A58" s="426"/>
      <c r="B58" s="400" t="s">
        <v>2194</v>
      </c>
      <c r="C58" s="401"/>
      <c r="D58" s="402"/>
      <c r="E58" s="403" t="s">
        <v>2192</v>
      </c>
      <c r="F58" s="404"/>
      <c r="G58" s="403" t="s">
        <v>2193</v>
      </c>
      <c r="H58" s="404"/>
      <c r="I58" s="716">
        <v>1</v>
      </c>
      <c r="J58" s="715"/>
      <c r="K58" s="414">
        <v>79</v>
      </c>
      <c r="L58" s="437"/>
    </row>
    <row r="59" spans="1:14" ht="27.75" customHeight="1" x14ac:dyDescent="0.2">
      <c r="A59" s="426"/>
      <c r="B59" s="400" t="s">
        <v>2195</v>
      </c>
      <c r="C59" s="401"/>
      <c r="D59" s="402"/>
      <c r="E59" s="403" t="s">
        <v>2192</v>
      </c>
      <c r="F59" s="404"/>
      <c r="G59" s="403" t="s">
        <v>2196</v>
      </c>
      <c r="H59" s="404"/>
      <c r="I59" s="714">
        <v>1557000</v>
      </c>
      <c r="J59" s="715"/>
      <c r="K59" s="414">
        <v>358000000</v>
      </c>
      <c r="L59" s="415"/>
    </row>
    <row r="60" spans="1:14" ht="27.75" customHeight="1" x14ac:dyDescent="0.2">
      <c r="A60" s="426"/>
      <c r="B60" s="400" t="s">
        <v>2197</v>
      </c>
      <c r="C60" s="401"/>
      <c r="D60" s="402"/>
      <c r="E60" s="403" t="s">
        <v>2192</v>
      </c>
      <c r="F60" s="404"/>
      <c r="G60" s="403" t="s">
        <v>2193</v>
      </c>
      <c r="H60" s="404"/>
      <c r="I60" s="714">
        <v>0</v>
      </c>
      <c r="J60" s="715"/>
      <c r="K60" s="414">
        <v>20</v>
      </c>
      <c r="L60" s="415"/>
    </row>
    <row r="61" spans="1:14" ht="27.75" customHeight="1" x14ac:dyDescent="0.2">
      <c r="A61" s="426"/>
      <c r="B61" s="400" t="s">
        <v>2198</v>
      </c>
      <c r="C61" s="401"/>
      <c r="D61" s="402"/>
      <c r="E61" s="403" t="s">
        <v>2192</v>
      </c>
      <c r="F61" s="404"/>
      <c r="G61" s="403" t="s">
        <v>2193</v>
      </c>
      <c r="H61" s="404"/>
      <c r="I61" s="714">
        <v>0</v>
      </c>
      <c r="J61" s="715"/>
      <c r="K61" s="414">
        <v>34</v>
      </c>
      <c r="L61" s="415"/>
    </row>
    <row r="62" spans="1:14" ht="41.25" customHeight="1" x14ac:dyDescent="0.25">
      <c r="A62" s="426"/>
      <c r="B62" s="400" t="s">
        <v>2199</v>
      </c>
      <c r="C62" s="401"/>
      <c r="D62" s="402"/>
      <c r="E62" s="403" t="s">
        <v>2188</v>
      </c>
      <c r="F62" s="404"/>
      <c r="G62" s="403" t="s">
        <v>2200</v>
      </c>
      <c r="H62" s="404"/>
      <c r="I62" s="707">
        <v>6</v>
      </c>
      <c r="J62" s="708"/>
      <c r="K62" s="405" t="s">
        <v>2190</v>
      </c>
      <c r="L62" s="406"/>
    </row>
    <row r="63" spans="1:14" ht="30" customHeight="1" x14ac:dyDescent="0.25">
      <c r="A63" s="426"/>
      <c r="B63" s="400" t="s">
        <v>2201</v>
      </c>
      <c r="C63" s="401"/>
      <c r="D63" s="402"/>
      <c r="E63" s="403" t="s">
        <v>2188</v>
      </c>
      <c r="F63" s="404"/>
      <c r="G63" s="403" t="s">
        <v>2200</v>
      </c>
      <c r="H63" s="404"/>
      <c r="I63" s="707">
        <v>2</v>
      </c>
      <c r="J63" s="708"/>
      <c r="K63" s="405" t="s">
        <v>2190</v>
      </c>
      <c r="L63" s="406"/>
    </row>
    <row r="64" spans="1:14" ht="41.25" customHeight="1" thickBot="1" x14ac:dyDescent="0.3">
      <c r="A64" s="426"/>
      <c r="B64" s="407" t="s">
        <v>2202</v>
      </c>
      <c r="C64" s="408"/>
      <c r="D64" s="409"/>
      <c r="E64" s="410" t="s">
        <v>2192</v>
      </c>
      <c r="F64" s="411"/>
      <c r="G64" s="410" t="s">
        <v>2193</v>
      </c>
      <c r="H64" s="411"/>
      <c r="I64" s="712">
        <v>1</v>
      </c>
      <c r="J64" s="713"/>
      <c r="K64" s="405" t="s">
        <v>2190</v>
      </c>
      <c r="L64" s="406"/>
    </row>
    <row r="65" spans="1:12" ht="15" customHeight="1" thickBot="1" x14ac:dyDescent="0.25">
      <c r="A65" s="396"/>
      <c r="B65" s="396"/>
      <c r="C65" s="396"/>
      <c r="D65" s="396"/>
      <c r="E65" s="396"/>
      <c r="F65" s="396"/>
      <c r="G65" s="396"/>
      <c r="H65" s="396"/>
      <c r="I65" s="396"/>
      <c r="J65" s="396"/>
      <c r="K65" s="396"/>
      <c r="L65" s="396"/>
    </row>
    <row r="66" spans="1:12" ht="30" customHeight="1" thickBot="1" x14ac:dyDescent="0.25">
      <c r="A66" s="144">
        <v>30</v>
      </c>
      <c r="B66" s="397" t="s">
        <v>2203</v>
      </c>
      <c r="C66" s="397"/>
      <c r="D66" s="709" t="s">
        <v>2204</v>
      </c>
      <c r="E66" s="710"/>
      <c r="F66" s="710"/>
      <c r="G66" s="710"/>
      <c r="H66" s="710"/>
      <c r="I66" s="710"/>
      <c r="J66" s="710"/>
      <c r="K66" s="710"/>
      <c r="L66" s="711"/>
    </row>
    <row r="94" spans="1:1" x14ac:dyDescent="0.2">
      <c r="A94" s="145" t="s">
        <v>2205</v>
      </c>
    </row>
    <row r="95" spans="1:1" x14ac:dyDescent="0.2">
      <c r="A95" s="145" t="s">
        <v>14</v>
      </c>
    </row>
    <row r="96" spans="1:1" x14ac:dyDescent="0.2">
      <c r="A96" s="145" t="s">
        <v>2206</v>
      </c>
    </row>
    <row r="97" spans="1:1" x14ac:dyDescent="0.2">
      <c r="A97" s="145" t="s">
        <v>2207</v>
      </c>
    </row>
    <row r="98" spans="1:1" x14ac:dyDescent="0.2">
      <c r="A98" s="145" t="s">
        <v>2208</v>
      </c>
    </row>
    <row r="99" spans="1:1" x14ac:dyDescent="0.2">
      <c r="A99" s="145" t="s">
        <v>2209</v>
      </c>
    </row>
    <row r="100" spans="1:1" x14ac:dyDescent="0.2">
      <c r="A100" s="145" t="s">
        <v>2210</v>
      </c>
    </row>
    <row r="101" spans="1:1" x14ac:dyDescent="0.2">
      <c r="A101" s="145" t="s">
        <v>2211</v>
      </c>
    </row>
    <row r="102" spans="1:1" x14ac:dyDescent="0.2">
      <c r="A102" s="145" t="s">
        <v>2212</v>
      </c>
    </row>
    <row r="103" spans="1:1" x14ac:dyDescent="0.2">
      <c r="A103" s="145" t="s">
        <v>2213</v>
      </c>
    </row>
    <row r="104" spans="1:1" x14ac:dyDescent="0.2">
      <c r="A104" s="145" t="s">
        <v>2214</v>
      </c>
    </row>
    <row r="105" spans="1:1" x14ac:dyDescent="0.2">
      <c r="A105" s="145" t="s">
        <v>2215</v>
      </c>
    </row>
    <row r="106" spans="1:1" x14ac:dyDescent="0.2">
      <c r="A106" s="145" t="s">
        <v>2216</v>
      </c>
    </row>
    <row r="107" spans="1:1" x14ac:dyDescent="0.2">
      <c r="A107" s="145" t="s">
        <v>2217</v>
      </c>
    </row>
    <row r="108" spans="1:1" x14ac:dyDescent="0.2">
      <c r="A108" s="145" t="s">
        <v>2218</v>
      </c>
    </row>
    <row r="109" spans="1:1" x14ac:dyDescent="0.2">
      <c r="A109" s="145" t="s">
        <v>2219</v>
      </c>
    </row>
    <row r="110" spans="1:1" x14ac:dyDescent="0.2">
      <c r="A110" s="145" t="s">
        <v>2220</v>
      </c>
    </row>
    <row r="111" spans="1:1" x14ac:dyDescent="0.2">
      <c r="A111" s="145" t="s">
        <v>2221</v>
      </c>
    </row>
    <row r="112" spans="1:1" ht="15" x14ac:dyDescent="0.25">
      <c r="A112" s="146"/>
    </row>
    <row r="113" spans="1:1" ht="15" x14ac:dyDescent="0.25">
      <c r="A113" s="146"/>
    </row>
    <row r="114" spans="1:1" x14ac:dyDescent="0.2">
      <c r="A114" s="147" t="s">
        <v>2125</v>
      </c>
    </row>
    <row r="115" spans="1:1" x14ac:dyDescent="0.2">
      <c r="A115" s="147" t="s">
        <v>2222</v>
      </c>
    </row>
    <row r="116" spans="1:1" x14ac:dyDescent="0.2">
      <c r="A116" s="147" t="s">
        <v>2223</v>
      </c>
    </row>
    <row r="117" spans="1:1" x14ac:dyDescent="0.2">
      <c r="A117" s="147" t="s">
        <v>2224</v>
      </c>
    </row>
    <row r="118" spans="1:1" ht="15" x14ac:dyDescent="0.25">
      <c r="A118" s="146"/>
    </row>
    <row r="119" spans="1:1" ht="15" x14ac:dyDescent="0.25">
      <c r="A119" s="146"/>
    </row>
    <row r="120" spans="1:1" x14ac:dyDescent="0.2">
      <c r="A120" s="145" t="s">
        <v>2225</v>
      </c>
    </row>
    <row r="121" spans="1:1" x14ac:dyDescent="0.2">
      <c r="A121" s="145" t="s">
        <v>2226</v>
      </c>
    </row>
    <row r="122" spans="1:1" x14ac:dyDescent="0.2">
      <c r="A122" s="145" t="s">
        <v>2227</v>
      </c>
    </row>
    <row r="123" spans="1:1" x14ac:dyDescent="0.2">
      <c r="A123" s="145" t="s">
        <v>2228</v>
      </c>
    </row>
    <row r="124" spans="1:1" x14ac:dyDescent="0.2">
      <c r="A124" s="145" t="s">
        <v>2229</v>
      </c>
    </row>
    <row r="125" spans="1:1" x14ac:dyDescent="0.2">
      <c r="A125" s="145" t="s">
        <v>2230</v>
      </c>
    </row>
    <row r="126" spans="1:1" x14ac:dyDescent="0.2">
      <c r="A126" s="145" t="s">
        <v>2231</v>
      </c>
    </row>
    <row r="127" spans="1:1" x14ac:dyDescent="0.2">
      <c r="A127" s="145" t="s">
        <v>2232</v>
      </c>
    </row>
    <row r="128" spans="1:1" x14ac:dyDescent="0.2">
      <c r="A128" s="145" t="s">
        <v>2233</v>
      </c>
    </row>
    <row r="129" spans="1:1" x14ac:dyDescent="0.2">
      <c r="A129" s="145" t="s">
        <v>2127</v>
      </c>
    </row>
    <row r="130" spans="1:1" x14ac:dyDescent="0.2">
      <c r="A130" s="145" t="s">
        <v>2234</v>
      </c>
    </row>
    <row r="131" spans="1:1" x14ac:dyDescent="0.2">
      <c r="A131" s="145" t="s">
        <v>2235</v>
      </c>
    </row>
    <row r="132" spans="1:1" x14ac:dyDescent="0.2">
      <c r="A132" s="145" t="s">
        <v>2236</v>
      </c>
    </row>
    <row r="133" spans="1:1" x14ac:dyDescent="0.2">
      <c r="A133" s="145" t="s">
        <v>2237</v>
      </c>
    </row>
    <row r="134" spans="1:1" x14ac:dyDescent="0.2">
      <c r="A134" s="145" t="s">
        <v>2238</v>
      </c>
    </row>
    <row r="135" spans="1:1" x14ac:dyDescent="0.2">
      <c r="A135" s="145" t="s">
        <v>2239</v>
      </c>
    </row>
    <row r="136" spans="1:1" x14ac:dyDescent="0.2">
      <c r="A136" s="145" t="s">
        <v>2240</v>
      </c>
    </row>
    <row r="137" spans="1:1" x14ac:dyDescent="0.2">
      <c r="A137" s="145" t="s">
        <v>2241</v>
      </c>
    </row>
    <row r="138" spans="1:1" x14ac:dyDescent="0.2">
      <c r="A138" s="145" t="s">
        <v>2242</v>
      </c>
    </row>
    <row r="139" spans="1:1" x14ac:dyDescent="0.2">
      <c r="A139" s="145" t="s">
        <v>2243</v>
      </c>
    </row>
    <row r="140" spans="1:1" x14ac:dyDescent="0.2">
      <c r="A140" s="145" t="s">
        <v>2244</v>
      </c>
    </row>
    <row r="141" spans="1:1" x14ac:dyDescent="0.2">
      <c r="A141" s="145" t="s">
        <v>2245</v>
      </c>
    </row>
    <row r="142" spans="1:1" x14ac:dyDescent="0.2">
      <c r="A142" s="145" t="s">
        <v>2246</v>
      </c>
    </row>
    <row r="143" spans="1:1" x14ac:dyDescent="0.2">
      <c r="A143" s="145" t="s">
        <v>2247</v>
      </c>
    </row>
    <row r="144" spans="1:1" x14ac:dyDescent="0.2">
      <c r="A144" s="145" t="s">
        <v>2248</v>
      </c>
    </row>
    <row r="145" spans="1:1" x14ac:dyDescent="0.2">
      <c r="A145" s="145" t="s">
        <v>2249</v>
      </c>
    </row>
    <row r="146" spans="1:1" x14ac:dyDescent="0.2">
      <c r="A146" s="145" t="s">
        <v>2250</v>
      </c>
    </row>
    <row r="147" spans="1:1" x14ac:dyDescent="0.2">
      <c r="A147" s="145" t="s">
        <v>2251</v>
      </c>
    </row>
    <row r="148" spans="1:1" x14ac:dyDescent="0.2">
      <c r="A148" s="145" t="s">
        <v>2252</v>
      </c>
    </row>
    <row r="149" spans="1:1" x14ac:dyDescent="0.2">
      <c r="A149" s="145" t="s">
        <v>2253</v>
      </c>
    </row>
    <row r="150" spans="1:1" x14ac:dyDescent="0.2">
      <c r="A150" s="145" t="s">
        <v>2254</v>
      </c>
    </row>
    <row r="151" spans="1:1" x14ac:dyDescent="0.2">
      <c r="A151" s="145" t="s">
        <v>2255</v>
      </c>
    </row>
    <row r="152" spans="1:1" x14ac:dyDescent="0.2">
      <c r="A152" s="145" t="s">
        <v>2256</v>
      </c>
    </row>
    <row r="153" spans="1:1" x14ac:dyDescent="0.2">
      <c r="A153" s="145" t="s">
        <v>2257</v>
      </c>
    </row>
    <row r="154" spans="1:1" x14ac:dyDescent="0.2">
      <c r="A154" s="145" t="s">
        <v>2258</v>
      </c>
    </row>
    <row r="155" spans="1:1" x14ac:dyDescent="0.2">
      <c r="A155" s="145" t="s">
        <v>2259</v>
      </c>
    </row>
    <row r="156" spans="1:1" x14ac:dyDescent="0.2">
      <c r="A156" s="145" t="s">
        <v>2260</v>
      </c>
    </row>
    <row r="157" spans="1:1" ht="15" x14ac:dyDescent="0.25">
      <c r="A157" s="146"/>
    </row>
    <row r="158" spans="1:1" ht="15" x14ac:dyDescent="0.25">
      <c r="A158" s="146"/>
    </row>
    <row r="159" spans="1:1" x14ac:dyDescent="0.2">
      <c r="A159" s="148" t="s">
        <v>2129</v>
      </c>
    </row>
    <row r="160" spans="1:1" x14ac:dyDescent="0.2">
      <c r="A160" s="148" t="s">
        <v>2261</v>
      </c>
    </row>
    <row r="161" spans="1:1" ht="15" x14ac:dyDescent="0.25">
      <c r="A161" s="146"/>
    </row>
    <row r="162" spans="1:1" ht="15" x14ac:dyDescent="0.25">
      <c r="A162" s="146"/>
    </row>
    <row r="163" spans="1:1" x14ac:dyDescent="0.2">
      <c r="A163" s="148" t="s">
        <v>2262</v>
      </c>
    </row>
    <row r="164" spans="1:1" x14ac:dyDescent="0.2">
      <c r="A164" s="148" t="s">
        <v>2263</v>
      </c>
    </row>
    <row r="165" spans="1:1" x14ac:dyDescent="0.2">
      <c r="A165" s="148" t="s">
        <v>2131</v>
      </c>
    </row>
    <row r="166" spans="1:1" x14ac:dyDescent="0.2">
      <c r="A166" s="148" t="s">
        <v>2264</v>
      </c>
    </row>
    <row r="167" spans="1:1" ht="15" x14ac:dyDescent="0.25">
      <c r="A167" s="146"/>
    </row>
    <row r="168" spans="1:1" ht="15" x14ac:dyDescent="0.25">
      <c r="A168" s="146"/>
    </row>
    <row r="169" spans="1:1" x14ac:dyDescent="0.2">
      <c r="A169" s="148" t="s">
        <v>2265</v>
      </c>
    </row>
    <row r="170" spans="1:1" x14ac:dyDescent="0.2">
      <c r="A170" s="148" t="s">
        <v>2266</v>
      </c>
    </row>
    <row r="171" spans="1:1" x14ac:dyDescent="0.2">
      <c r="A171" s="148" t="s">
        <v>2133</v>
      </c>
    </row>
    <row r="172" spans="1:1" x14ac:dyDescent="0.2">
      <c r="A172" s="148" t="s">
        <v>2267</v>
      </c>
    </row>
    <row r="173" spans="1:1" x14ac:dyDescent="0.2">
      <c r="A173" s="148" t="s">
        <v>2268</v>
      </c>
    </row>
    <row r="174" spans="1:1" x14ac:dyDescent="0.2">
      <c r="A174" s="148" t="s">
        <v>2269</v>
      </c>
    </row>
  </sheetData>
  <autoFilter ref="N1:N177"/>
  <mergeCells count="155">
    <mergeCell ref="A1:L1"/>
    <mergeCell ref="B2:E2"/>
    <mergeCell ref="F2:L2"/>
    <mergeCell ref="A3:L3"/>
    <mergeCell ref="A4:L4"/>
    <mergeCell ref="B5:D5"/>
    <mergeCell ref="E5:L5"/>
    <mergeCell ref="A6:A7"/>
    <mergeCell ref="B6:D7"/>
    <mergeCell ref="E6:L6"/>
    <mergeCell ref="F7:H7"/>
    <mergeCell ref="J7:L7"/>
    <mergeCell ref="A8:A9"/>
    <mergeCell ref="B8:D9"/>
    <mergeCell ref="E8:L8"/>
    <mergeCell ref="F9:H9"/>
    <mergeCell ref="J9:L9"/>
    <mergeCell ref="B13:D13"/>
    <mergeCell ref="E13:L13"/>
    <mergeCell ref="B14:D14"/>
    <mergeCell ref="E14:L14"/>
    <mergeCell ref="A15:L15"/>
    <mergeCell ref="A16:L16"/>
    <mergeCell ref="B10:D10"/>
    <mergeCell ref="E10:L10"/>
    <mergeCell ref="B11:D11"/>
    <mergeCell ref="E11:L11"/>
    <mergeCell ref="B12:D12"/>
    <mergeCell ref="E12:L12"/>
    <mergeCell ref="B21:C21"/>
    <mergeCell ref="D21:L21"/>
    <mergeCell ref="B22:C22"/>
    <mergeCell ref="D22:L22"/>
    <mergeCell ref="B23:C23"/>
    <mergeCell ref="D23:L23"/>
    <mergeCell ref="B17:C17"/>
    <mergeCell ref="D17:L17"/>
    <mergeCell ref="B18:C18"/>
    <mergeCell ref="D18:L18"/>
    <mergeCell ref="A19:L19"/>
    <mergeCell ref="B20:C20"/>
    <mergeCell ref="D20:L20"/>
    <mergeCell ref="A27:L27"/>
    <mergeCell ref="B28:C28"/>
    <mergeCell ref="D28:L28"/>
    <mergeCell ref="B29:C29"/>
    <mergeCell ref="D29:L29"/>
    <mergeCell ref="B30:C30"/>
    <mergeCell ref="D30:L30"/>
    <mergeCell ref="B24:C24"/>
    <mergeCell ref="D24:L24"/>
    <mergeCell ref="B25:C25"/>
    <mergeCell ref="D25:L25"/>
    <mergeCell ref="B26:C26"/>
    <mergeCell ref="D26:L26"/>
    <mergeCell ref="B33:C33"/>
    <mergeCell ref="D33:L33"/>
    <mergeCell ref="A34:L34"/>
    <mergeCell ref="A35:C35"/>
    <mergeCell ref="B36:C36"/>
    <mergeCell ref="B37:C37"/>
    <mergeCell ref="A31:L31"/>
    <mergeCell ref="B32:C32"/>
    <mergeCell ref="D32:E32"/>
    <mergeCell ref="F32:G32"/>
    <mergeCell ref="H32:I32"/>
    <mergeCell ref="J32:L32"/>
    <mergeCell ref="K43:L45"/>
    <mergeCell ref="D44:J44"/>
    <mergeCell ref="D45:J45"/>
    <mergeCell ref="B46:C46"/>
    <mergeCell ref="D46:J46"/>
    <mergeCell ref="K46:L46"/>
    <mergeCell ref="B38:C38"/>
    <mergeCell ref="B39:C39"/>
    <mergeCell ref="A40:L40"/>
    <mergeCell ref="A41:A51"/>
    <mergeCell ref="B41:L41"/>
    <mergeCell ref="B42:C42"/>
    <mergeCell ref="D42:J42"/>
    <mergeCell ref="K42:L42"/>
    <mergeCell ref="B43:C45"/>
    <mergeCell ref="D43:J43"/>
    <mergeCell ref="B49:C49"/>
    <mergeCell ref="D49:J49"/>
    <mergeCell ref="K49:L49"/>
    <mergeCell ref="B50:C50"/>
    <mergeCell ref="D50:J50"/>
    <mergeCell ref="K50:L50"/>
    <mergeCell ref="B47:C47"/>
    <mergeCell ref="D47:J47"/>
    <mergeCell ref="K47:L47"/>
    <mergeCell ref="B48:C48"/>
    <mergeCell ref="D48:J48"/>
    <mergeCell ref="K48:L48"/>
    <mergeCell ref="K54:L54"/>
    <mergeCell ref="B55:D55"/>
    <mergeCell ref="B56:D56"/>
    <mergeCell ref="E56:F56"/>
    <mergeCell ref="G56:H56"/>
    <mergeCell ref="I56:J56"/>
    <mergeCell ref="K56:L56"/>
    <mergeCell ref="B51:C51"/>
    <mergeCell ref="D51:J51"/>
    <mergeCell ref="K51:L51"/>
    <mergeCell ref="A52:L52"/>
    <mergeCell ref="A53:A64"/>
    <mergeCell ref="B53:L53"/>
    <mergeCell ref="B54:D54"/>
    <mergeCell ref="E54:F54"/>
    <mergeCell ref="G54:H54"/>
    <mergeCell ref="I54:J55"/>
    <mergeCell ref="B57:D57"/>
    <mergeCell ref="E57:F57"/>
    <mergeCell ref="G57:H57"/>
    <mergeCell ref="I57:J57"/>
    <mergeCell ref="K57:L57"/>
    <mergeCell ref="B58:D58"/>
    <mergeCell ref="E58:F58"/>
    <mergeCell ref="G58:H58"/>
    <mergeCell ref="I58:J58"/>
    <mergeCell ref="K58:L58"/>
    <mergeCell ref="B59:D59"/>
    <mergeCell ref="E59:F59"/>
    <mergeCell ref="G59:H59"/>
    <mergeCell ref="I59:J59"/>
    <mergeCell ref="K59:L59"/>
    <mergeCell ref="B60:D60"/>
    <mergeCell ref="E60:F60"/>
    <mergeCell ref="G60:H60"/>
    <mergeCell ref="I60:J60"/>
    <mergeCell ref="K60:L60"/>
    <mergeCell ref="B61:D61"/>
    <mergeCell ref="E61:F61"/>
    <mergeCell ref="G61:H61"/>
    <mergeCell ref="I61:J61"/>
    <mergeCell ref="K61:L61"/>
    <mergeCell ref="B62:D62"/>
    <mergeCell ref="E62:F62"/>
    <mergeCell ref="G62:H62"/>
    <mergeCell ref="I62:J62"/>
    <mergeCell ref="K62:L62"/>
    <mergeCell ref="A65:L65"/>
    <mergeCell ref="B66:C66"/>
    <mergeCell ref="D66:L66"/>
    <mergeCell ref="B63:D63"/>
    <mergeCell ref="E63:F63"/>
    <mergeCell ref="G63:H63"/>
    <mergeCell ref="I63:J63"/>
    <mergeCell ref="K63:L63"/>
    <mergeCell ref="B64:D64"/>
    <mergeCell ref="E64:F64"/>
    <mergeCell ref="G64:H64"/>
    <mergeCell ref="I64:J64"/>
    <mergeCell ref="K64:L64"/>
  </mergeCells>
  <conditionalFormatting sqref="F32:G32">
    <cfRule type="containsText" dxfId="3" priority="4" stopIfTrue="1" operator="containsText" text="wybierz">
      <formula>NOT(ISERROR(SEARCH("wybierz",F32)))</formula>
    </cfRule>
  </conditionalFormatting>
  <conditionalFormatting sqref="D21:D23">
    <cfRule type="containsText" dxfId="2" priority="3" stopIfTrue="1" operator="containsText" text="wybierz">
      <formula>NOT(ISERROR(SEARCH("wybierz",D21)))</formula>
    </cfRule>
  </conditionalFormatting>
  <conditionalFormatting sqref="D24">
    <cfRule type="containsText" dxfId="1" priority="2" stopIfTrue="1" operator="containsText" text="wybierz">
      <formula>NOT(ISERROR(SEARCH("wybierz",D24)))</formula>
    </cfRule>
  </conditionalFormatting>
  <conditionalFormatting sqref="D25">
    <cfRule type="containsText" dxfId="0" priority="1" stopIfTrue="1" operator="containsText" text="wybierz">
      <formula>NOT(ISERROR(SEARCH("wybierz",D25)))</formula>
    </cfRule>
  </conditionalFormatting>
  <dataValidations count="7">
    <dataValidation type="list" allowBlank="1" showInputMessage="1" showErrorMessage="1" sqref="D17:L17">
      <formula1>$A$114:$A$117</formula1>
    </dataValidation>
    <dataValidation type="list" allowBlank="1" showInputMessage="1" showErrorMessage="1" prompt="wybierz Program z listy" sqref="E10:L10">
      <formula1>$A$94:$A$111</formula1>
    </dataValidation>
    <dataValidation type="list" allowBlank="1" showInputMessage="1" showErrorMessage="1" prompt="wybierz PI z listy" sqref="D22:L22">
      <formula1>$A$169:$A$174</formula1>
    </dataValidation>
    <dataValidation allowBlank="1" showInputMessage="1" showErrorMessage="1" prompt="zgodnie z właściwym PO" sqref="E11:L13"/>
    <dataValidation type="list" allowBlank="1" showInputMessage="1" showErrorMessage="1" prompt="wybierz narzędzie PP" sqref="D18:L18">
      <formula1>$A$120:$A$156</formula1>
    </dataValidation>
    <dataValidation type="list" allowBlank="1" showInputMessage="1" showErrorMessage="1" prompt="wybierz fundusz" sqref="D20:L20">
      <formula1>$A$159:$A$160</formula1>
    </dataValidation>
    <dataValidation type="list" allowBlank="1" showInputMessage="1" showErrorMessage="1" prompt="wybierz Cel Tematyczny" sqref="D21:L21">
      <formula1>$A$163:$A$166</formula1>
    </dataValidation>
  </dataValidations>
  <pageMargins left="0.23622047244094491" right="0.23622047244094491" top="0.74803149606299213" bottom="0.74803149606299213" header="0.31496062992125984" footer="0.31496062992125984"/>
  <pageSetup paperSize="9" scale="80" fitToHeight="0" orientation="portrait" r:id="rId1"/>
  <headerFooter>
    <oddHeader>&amp;CZałącznik 1</oddHeader>
  </headerFooter>
  <rowBreaks count="1" manualBreakCount="1">
    <brk id="26" max="11"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pageSetUpPr fitToPage="1"/>
  </sheetPr>
  <dimension ref="A1:E42"/>
  <sheetViews>
    <sheetView view="pageBreakPreview" zoomScaleNormal="100" zoomScaleSheetLayoutView="100" workbookViewId="0">
      <selection activeCell="C2" sqref="C2:E2"/>
    </sheetView>
  </sheetViews>
  <sheetFormatPr defaultColWidth="9.140625" defaultRowHeight="12.75" x14ac:dyDescent="0.2"/>
  <cols>
    <col min="1" max="1" width="5.140625" style="27"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31" t="s">
        <v>1532</v>
      </c>
      <c r="B1" s="332"/>
      <c r="C1" s="333"/>
      <c r="D1" s="333"/>
      <c r="E1" s="334"/>
    </row>
    <row r="2" spans="1:5" ht="94.5" customHeight="1" x14ac:dyDescent="0.2">
      <c r="A2" s="335">
        <v>1</v>
      </c>
      <c r="B2" s="14" t="s">
        <v>1533</v>
      </c>
      <c r="C2" s="336" t="s">
        <v>2489</v>
      </c>
      <c r="D2" s="337"/>
      <c r="E2" s="338"/>
    </row>
    <row r="3" spans="1:5" ht="40.5" customHeight="1" thickBot="1" x14ac:dyDescent="0.25">
      <c r="A3" s="335"/>
      <c r="B3" s="14" t="s">
        <v>1534</v>
      </c>
      <c r="C3" s="339" t="s">
        <v>1535</v>
      </c>
      <c r="D3" s="340"/>
      <c r="E3" s="341"/>
    </row>
    <row r="4" spans="1:5" ht="15" customHeight="1" thickBot="1" x14ac:dyDescent="0.25">
      <c r="A4" s="342"/>
      <c r="B4" s="342"/>
      <c r="C4" s="343"/>
      <c r="D4" s="343"/>
      <c r="E4" s="343"/>
    </row>
    <row r="5" spans="1:5" ht="24.95" customHeight="1" thickBot="1" x14ac:dyDescent="0.25">
      <c r="A5" s="51">
        <v>2</v>
      </c>
      <c r="B5" s="325" t="s">
        <v>1536</v>
      </c>
      <c r="C5" s="326"/>
      <c r="D5" s="326"/>
      <c r="E5" s="327"/>
    </row>
    <row r="6" spans="1:5" ht="60.75" customHeight="1" x14ac:dyDescent="0.2">
      <c r="A6" s="15" t="s">
        <v>13</v>
      </c>
      <c r="B6" s="16" t="s">
        <v>1537</v>
      </c>
      <c r="C6" s="16" t="s">
        <v>1538</v>
      </c>
      <c r="D6" s="16" t="s">
        <v>1539</v>
      </c>
      <c r="E6" s="17" t="s">
        <v>1540</v>
      </c>
    </row>
    <row r="7" spans="1:5" ht="106.5" customHeight="1" x14ac:dyDescent="0.2">
      <c r="A7" s="18">
        <v>1</v>
      </c>
      <c r="B7" s="19" t="s">
        <v>1541</v>
      </c>
      <c r="C7" s="20" t="s">
        <v>1542</v>
      </c>
      <c r="D7" s="21" t="s">
        <v>1543</v>
      </c>
      <c r="E7" s="22" t="s">
        <v>1865</v>
      </c>
    </row>
    <row r="8" spans="1:5" ht="15" customHeight="1" thickBot="1" x14ac:dyDescent="0.25">
      <c r="A8" s="328"/>
      <c r="B8" s="328"/>
      <c r="C8" s="328"/>
      <c r="D8" s="328"/>
      <c r="E8" s="328"/>
    </row>
    <row r="9" spans="1:5" ht="24.95" customHeight="1" thickBot="1" x14ac:dyDescent="0.25">
      <c r="A9" s="51">
        <v>3</v>
      </c>
      <c r="B9" s="325" t="s">
        <v>1544</v>
      </c>
      <c r="C9" s="326"/>
      <c r="D9" s="326"/>
      <c r="E9" s="327"/>
    </row>
    <row r="10" spans="1:5" ht="30" customHeight="1" x14ac:dyDescent="0.2">
      <c r="A10" s="23" t="s">
        <v>13</v>
      </c>
      <c r="B10" s="329" t="s">
        <v>1538</v>
      </c>
      <c r="C10" s="330"/>
      <c r="D10" s="16" t="s">
        <v>1539</v>
      </c>
      <c r="E10" s="24" t="s">
        <v>1545</v>
      </c>
    </row>
    <row r="11" spans="1:5" ht="74.25" customHeight="1" x14ac:dyDescent="0.2">
      <c r="A11" s="18">
        <v>1</v>
      </c>
      <c r="B11" s="344" t="s">
        <v>1546</v>
      </c>
      <c r="C11" s="345"/>
      <c r="D11" s="21" t="s">
        <v>1871</v>
      </c>
      <c r="E11" s="22" t="s">
        <v>1851</v>
      </c>
    </row>
    <row r="12" spans="1:5" ht="164.25" customHeight="1" x14ac:dyDescent="0.2">
      <c r="A12" s="18">
        <v>2</v>
      </c>
      <c r="B12" s="344" t="s">
        <v>1547</v>
      </c>
      <c r="C12" s="345"/>
      <c r="D12" s="21" t="s">
        <v>1872</v>
      </c>
      <c r="E12" s="22" t="s">
        <v>2026</v>
      </c>
    </row>
    <row r="13" spans="1:5" ht="120.75" customHeight="1" x14ac:dyDescent="0.2">
      <c r="A13" s="18">
        <v>3</v>
      </c>
      <c r="B13" s="344" t="s">
        <v>1548</v>
      </c>
      <c r="C13" s="345"/>
      <c r="D13" s="21" t="s">
        <v>1873</v>
      </c>
      <c r="E13" s="22" t="s">
        <v>1852</v>
      </c>
    </row>
    <row r="14" spans="1:5" ht="76.5" customHeight="1" x14ac:dyDescent="0.2">
      <c r="A14" s="18">
        <v>4</v>
      </c>
      <c r="B14" s="344" t="s">
        <v>1549</v>
      </c>
      <c r="C14" s="345"/>
      <c r="D14" s="21" t="s">
        <v>1874</v>
      </c>
      <c r="E14" s="22" t="s">
        <v>1853</v>
      </c>
    </row>
    <row r="15" spans="1:5" ht="87.75" customHeight="1" x14ac:dyDescent="0.2">
      <c r="A15" s="18">
        <v>5</v>
      </c>
      <c r="B15" s="344" t="s">
        <v>1550</v>
      </c>
      <c r="C15" s="345"/>
      <c r="D15" s="21" t="s">
        <v>1875</v>
      </c>
      <c r="E15" s="22" t="s">
        <v>1854</v>
      </c>
    </row>
    <row r="16" spans="1:5" ht="76.5" customHeight="1" x14ac:dyDescent="0.2">
      <c r="A16" s="18">
        <v>6</v>
      </c>
      <c r="B16" s="344" t="s">
        <v>1551</v>
      </c>
      <c r="C16" s="345"/>
      <c r="D16" s="21" t="s">
        <v>1876</v>
      </c>
      <c r="E16" s="22" t="s">
        <v>1855</v>
      </c>
    </row>
    <row r="17" spans="1:5" ht="87.75" customHeight="1" x14ac:dyDescent="0.2">
      <c r="A17" s="18">
        <v>7</v>
      </c>
      <c r="B17" s="344" t="s">
        <v>1552</v>
      </c>
      <c r="C17" s="345"/>
      <c r="D17" s="21" t="s">
        <v>1877</v>
      </c>
      <c r="E17" s="22" t="s">
        <v>1856</v>
      </c>
    </row>
    <row r="18" spans="1:5" ht="274.5" customHeight="1" x14ac:dyDescent="0.2">
      <c r="A18" s="18">
        <v>8</v>
      </c>
      <c r="B18" s="344" t="s">
        <v>2412</v>
      </c>
      <c r="C18" s="345"/>
      <c r="D18" s="21" t="s">
        <v>1878</v>
      </c>
      <c r="E18" s="22" t="s">
        <v>1857</v>
      </c>
    </row>
    <row r="19" spans="1:5" ht="146.25" customHeight="1" x14ac:dyDescent="0.2">
      <c r="A19" s="18">
        <v>9</v>
      </c>
      <c r="B19" s="344" t="s">
        <v>1574</v>
      </c>
      <c r="C19" s="345"/>
      <c r="D19" s="21" t="s">
        <v>1879</v>
      </c>
      <c r="E19" s="22" t="s">
        <v>1858</v>
      </c>
    </row>
    <row r="20" spans="1:5" ht="116.25" customHeight="1" x14ac:dyDescent="0.2">
      <c r="A20" s="18">
        <v>10</v>
      </c>
      <c r="B20" s="344" t="s">
        <v>1553</v>
      </c>
      <c r="C20" s="345"/>
      <c r="D20" s="21" t="s">
        <v>1880</v>
      </c>
      <c r="E20" s="22" t="s">
        <v>1859</v>
      </c>
    </row>
    <row r="21" spans="1:5" ht="151.5" customHeight="1" x14ac:dyDescent="0.2">
      <c r="A21" s="18">
        <v>11</v>
      </c>
      <c r="B21" s="344" t="s">
        <v>1554</v>
      </c>
      <c r="C21" s="345"/>
      <c r="D21" s="21" t="s">
        <v>1881</v>
      </c>
      <c r="E21" s="22" t="s">
        <v>1860</v>
      </c>
    </row>
    <row r="22" spans="1:5" ht="121.5" customHeight="1" x14ac:dyDescent="0.2">
      <c r="A22" s="18">
        <v>12</v>
      </c>
      <c r="B22" s="344" t="s">
        <v>1555</v>
      </c>
      <c r="C22" s="345"/>
      <c r="D22" s="21" t="s">
        <v>1882</v>
      </c>
      <c r="E22" s="22" t="s">
        <v>1861</v>
      </c>
    </row>
    <row r="23" spans="1:5" ht="101.25" customHeight="1" x14ac:dyDescent="0.2">
      <c r="A23" s="18">
        <v>13</v>
      </c>
      <c r="B23" s="344" t="s">
        <v>1556</v>
      </c>
      <c r="C23" s="345"/>
      <c r="D23" s="21" t="s">
        <v>1883</v>
      </c>
      <c r="E23" s="22" t="s">
        <v>1862</v>
      </c>
    </row>
    <row r="24" spans="1:5" ht="161.25" customHeight="1" x14ac:dyDescent="0.2">
      <c r="A24" s="18">
        <v>14</v>
      </c>
      <c r="B24" s="344" t="s">
        <v>1557</v>
      </c>
      <c r="C24" s="345"/>
      <c r="D24" s="21" t="s">
        <v>1884</v>
      </c>
      <c r="E24" s="22" t="s">
        <v>1863</v>
      </c>
    </row>
    <row r="25" spans="1:5" ht="90" customHeight="1" x14ac:dyDescent="0.2">
      <c r="A25" s="18">
        <v>15</v>
      </c>
      <c r="B25" s="344" t="s">
        <v>1558</v>
      </c>
      <c r="C25" s="345"/>
      <c r="D25" s="21" t="s">
        <v>1885</v>
      </c>
      <c r="E25" s="22" t="s">
        <v>1864</v>
      </c>
    </row>
    <row r="26" spans="1:5" ht="216.75" x14ac:dyDescent="0.2">
      <c r="A26" s="18">
        <v>16</v>
      </c>
      <c r="B26" s="344" t="s">
        <v>1559</v>
      </c>
      <c r="C26" s="345"/>
      <c r="D26" s="21" t="s">
        <v>1886</v>
      </c>
      <c r="E26" s="22" t="s">
        <v>2027</v>
      </c>
    </row>
    <row r="27" spans="1:5" ht="153" x14ac:dyDescent="0.2">
      <c r="A27" s="18">
        <v>17</v>
      </c>
      <c r="B27" s="344" t="s">
        <v>1560</v>
      </c>
      <c r="C27" s="345"/>
      <c r="D27" s="21" t="s">
        <v>1887</v>
      </c>
      <c r="E27" s="22" t="s">
        <v>2028</v>
      </c>
    </row>
    <row r="28" spans="1:5" ht="240" customHeight="1" x14ac:dyDescent="0.2">
      <c r="A28" s="18">
        <v>18</v>
      </c>
      <c r="B28" s="344" t="s">
        <v>1561</v>
      </c>
      <c r="C28" s="345"/>
      <c r="D28" s="21" t="s">
        <v>1888</v>
      </c>
      <c r="E28" s="22" t="s">
        <v>2029</v>
      </c>
    </row>
    <row r="29" spans="1:5" ht="84.75" customHeight="1" x14ac:dyDescent="0.2">
      <c r="A29" s="18">
        <v>19</v>
      </c>
      <c r="B29" s="344" t="s">
        <v>1562</v>
      </c>
      <c r="C29" s="345"/>
      <c r="D29" s="21" t="s">
        <v>1889</v>
      </c>
      <c r="E29" s="22" t="s">
        <v>1866</v>
      </c>
    </row>
    <row r="30" spans="1:5" ht="91.5" customHeight="1" x14ac:dyDescent="0.2">
      <c r="A30" s="18">
        <v>20</v>
      </c>
      <c r="B30" s="344" t="s">
        <v>1563</v>
      </c>
      <c r="C30" s="345"/>
      <c r="D30" s="21" t="s">
        <v>1891</v>
      </c>
      <c r="E30" s="22" t="s">
        <v>1867</v>
      </c>
    </row>
    <row r="31" spans="1:5" ht="82.5" customHeight="1" x14ac:dyDescent="0.2">
      <c r="A31" s="18">
        <v>21</v>
      </c>
      <c r="B31" s="346" t="s">
        <v>1564</v>
      </c>
      <c r="C31" s="346"/>
      <c r="D31" s="25" t="s">
        <v>1890</v>
      </c>
      <c r="E31" s="26" t="s">
        <v>1868</v>
      </c>
    </row>
    <row r="32" spans="1:5" ht="30" customHeight="1" x14ac:dyDescent="0.2"/>
    <row r="33" spans="2:5" ht="30" customHeight="1" x14ac:dyDescent="0.2"/>
    <row r="34" spans="2:5" ht="30" customHeight="1" x14ac:dyDescent="0.2"/>
    <row r="35" spans="2:5" ht="30" customHeight="1" x14ac:dyDescent="0.2"/>
    <row r="36" spans="2:5" ht="30" customHeight="1" x14ac:dyDescent="0.2"/>
    <row r="37" spans="2:5" s="27" customFormat="1" ht="30" customHeight="1" x14ac:dyDescent="0.2">
      <c r="B37" s="1"/>
      <c r="C37" s="1"/>
      <c r="D37" s="1"/>
      <c r="E37" s="1"/>
    </row>
    <row r="38" spans="2:5" s="27" customFormat="1" ht="30" customHeight="1" x14ac:dyDescent="0.2">
      <c r="B38" s="1"/>
      <c r="C38" s="1"/>
      <c r="D38" s="1"/>
      <c r="E38" s="1"/>
    </row>
    <row r="39" spans="2:5" s="27" customFormat="1" ht="30" customHeight="1" x14ac:dyDescent="0.2">
      <c r="B39" s="1"/>
      <c r="C39" s="1"/>
      <c r="D39" s="1"/>
      <c r="E39" s="1"/>
    </row>
    <row r="40" spans="2:5" s="27" customFormat="1" ht="30" customHeight="1" x14ac:dyDescent="0.2">
      <c r="B40" s="1"/>
      <c r="C40" s="1"/>
      <c r="D40" s="1"/>
      <c r="E40" s="1"/>
    </row>
    <row r="41" spans="2:5" s="27" customFormat="1" ht="30" customHeight="1" x14ac:dyDescent="0.2">
      <c r="B41" s="1"/>
      <c r="C41" s="1"/>
      <c r="D41" s="1"/>
      <c r="E41" s="1"/>
    </row>
    <row r="42" spans="2:5" s="27" customFormat="1" ht="30" customHeight="1" x14ac:dyDescent="0.2">
      <c r="B42" s="1"/>
      <c r="C42" s="1"/>
      <c r="D42" s="1"/>
      <c r="E42" s="1"/>
    </row>
  </sheetData>
  <mergeCells count="30">
    <mergeCell ref="B29:C29"/>
    <mergeCell ref="B30:C30"/>
    <mergeCell ref="B31:C31"/>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20:C20"/>
    <mergeCell ref="B21:C21"/>
    <mergeCell ref="B18:C18"/>
    <mergeCell ref="B19:C19"/>
    <mergeCell ref="B5:E5"/>
    <mergeCell ref="A8:E8"/>
    <mergeCell ref="B9:E9"/>
    <mergeCell ref="B10:C10"/>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9"/>
  <sheetViews>
    <sheetView view="pageBreakPreview" zoomScale="85" zoomScaleNormal="100" zoomScaleSheetLayoutView="85" workbookViewId="0">
      <pane ySplit="3" topLeftCell="A4" activePane="bottomLeft" state="frozen"/>
      <selection activeCell="B51" sqref="B51"/>
      <selection pane="bottomLeft" activeCell="G4" sqref="G4:H4"/>
    </sheetView>
  </sheetViews>
  <sheetFormatPr defaultColWidth="9.140625" defaultRowHeight="15" x14ac:dyDescent="0.25"/>
  <cols>
    <col min="1" max="1" width="13.85546875" style="6" customWidth="1"/>
    <col min="2" max="2" width="17" style="6" customWidth="1"/>
    <col min="3" max="4" width="9.140625" style="6"/>
    <col min="5" max="6" width="17" style="6" bestFit="1" customWidth="1"/>
    <col min="7" max="7" width="14.85546875" style="6" bestFit="1" customWidth="1"/>
    <col min="8" max="8" width="15.85546875" style="6" bestFit="1" customWidth="1"/>
    <col min="9" max="9" width="34.28515625" style="6" customWidth="1"/>
    <col min="10" max="11" width="12.85546875" style="6" bestFit="1" customWidth="1"/>
    <col min="12" max="12" width="11.5703125" style="6" bestFit="1" customWidth="1"/>
    <col min="13" max="16384" width="9.140625" style="6"/>
  </cols>
  <sheetData>
    <row r="1" spans="1:12" ht="31.5" customHeight="1" x14ac:dyDescent="0.25">
      <c r="A1" s="749" t="s">
        <v>1842</v>
      </c>
      <c r="B1" s="750"/>
      <c r="C1" s="750"/>
      <c r="D1" s="750"/>
      <c r="E1" s="750"/>
      <c r="F1" s="750"/>
      <c r="G1" s="750"/>
      <c r="H1" s="751"/>
      <c r="I1" s="752"/>
    </row>
    <row r="2" spans="1:12" ht="36" customHeight="1" x14ac:dyDescent="0.25">
      <c r="A2" s="753" t="s">
        <v>3</v>
      </c>
      <c r="B2" s="755" t="s">
        <v>1</v>
      </c>
      <c r="C2" s="757" t="s">
        <v>6</v>
      </c>
      <c r="D2" s="758"/>
      <c r="E2" s="761" t="s">
        <v>1843</v>
      </c>
      <c r="F2" s="761"/>
      <c r="G2" s="761" t="s">
        <v>9</v>
      </c>
      <c r="H2" s="761"/>
      <c r="I2" s="762" t="s">
        <v>1844</v>
      </c>
      <c r="J2" s="84"/>
      <c r="K2" s="84"/>
      <c r="L2" s="84"/>
    </row>
    <row r="3" spans="1:12" ht="95.45" customHeight="1" x14ac:dyDescent="0.25">
      <c r="A3" s="754"/>
      <c r="B3" s="756"/>
      <c r="C3" s="759"/>
      <c r="D3" s="760"/>
      <c r="E3" s="85" t="s">
        <v>7</v>
      </c>
      <c r="F3" s="85" t="s">
        <v>1845</v>
      </c>
      <c r="G3" s="755"/>
      <c r="H3" s="755"/>
      <c r="I3" s="757"/>
      <c r="J3" s="126"/>
      <c r="K3" s="126"/>
    </row>
    <row r="4" spans="1:12" ht="231.6" customHeight="1" x14ac:dyDescent="0.25">
      <c r="A4" s="271" t="s">
        <v>1846</v>
      </c>
      <c r="B4" s="272" t="s">
        <v>2494</v>
      </c>
      <c r="C4" s="768" t="s">
        <v>2493</v>
      </c>
      <c r="D4" s="769"/>
      <c r="E4" s="273">
        <v>977500</v>
      </c>
      <c r="F4" s="273">
        <v>172500</v>
      </c>
      <c r="G4" s="766"/>
      <c r="H4" s="767"/>
      <c r="I4" s="274" t="s">
        <v>2495</v>
      </c>
      <c r="J4" s="126"/>
      <c r="K4" s="126"/>
    </row>
    <row r="5" spans="1:12" ht="271.5" customHeight="1" x14ac:dyDescent="0.25">
      <c r="A5" s="180" t="s">
        <v>1846</v>
      </c>
      <c r="B5" s="180" t="s">
        <v>2405</v>
      </c>
      <c r="C5" s="313" t="s">
        <v>2492</v>
      </c>
      <c r="D5" s="763"/>
      <c r="E5" s="191">
        <v>8500000</v>
      </c>
      <c r="F5" s="191">
        <v>1500000</v>
      </c>
      <c r="G5" s="764"/>
      <c r="H5" s="765"/>
      <c r="I5" s="192" t="s">
        <v>1848</v>
      </c>
      <c r="J5" s="190"/>
      <c r="K5" s="126"/>
    </row>
    <row r="6" spans="1:12" ht="271.5" customHeight="1" x14ac:dyDescent="0.25">
      <c r="A6" s="233" t="s">
        <v>1846</v>
      </c>
      <c r="B6" s="233" t="s">
        <v>1847</v>
      </c>
      <c r="C6" s="747" t="s">
        <v>2423</v>
      </c>
      <c r="D6" s="747"/>
      <c r="E6" s="86">
        <f>ROUNDDOWN(21124000*0.85,2)</f>
        <v>17955400</v>
      </c>
      <c r="F6" s="86">
        <f>21124000-E6</f>
        <v>3168600</v>
      </c>
      <c r="G6" s="748" t="s">
        <v>2424</v>
      </c>
      <c r="H6" s="748"/>
      <c r="I6" s="192" t="s">
        <v>1848</v>
      </c>
      <c r="J6" s="190"/>
      <c r="K6" s="126"/>
    </row>
    <row r="7" spans="1:12" ht="330" customHeight="1" x14ac:dyDescent="0.25">
      <c r="A7" s="83" t="s">
        <v>1846</v>
      </c>
      <c r="B7" s="83" t="s">
        <v>1847</v>
      </c>
      <c r="C7" s="747" t="s">
        <v>1849</v>
      </c>
      <c r="D7" s="747"/>
      <c r="E7" s="86">
        <f>ROUNDDOWN(26805000/5*0.8,2)+ROUNDDOWN(26805000*4/5*0.85,2)</f>
        <v>22516200</v>
      </c>
      <c r="F7" s="86">
        <f>26805000-E7</f>
        <v>4288800</v>
      </c>
      <c r="G7" s="748" t="s">
        <v>1850</v>
      </c>
      <c r="H7" s="748"/>
      <c r="I7" s="125" t="s">
        <v>1848</v>
      </c>
      <c r="J7" s="126"/>
      <c r="K7" s="126"/>
    </row>
    <row r="8" spans="1:12" x14ac:dyDescent="0.25">
      <c r="E8" s="87"/>
      <c r="F8" s="84"/>
    </row>
    <row r="9" spans="1:12" x14ac:dyDescent="0.25">
      <c r="G9" s="88"/>
      <c r="H9" s="88"/>
    </row>
  </sheetData>
  <mergeCells count="15">
    <mergeCell ref="C7:D7"/>
    <mergeCell ref="G7:H7"/>
    <mergeCell ref="A1:I1"/>
    <mergeCell ref="A2:A3"/>
    <mergeCell ref="B2:B3"/>
    <mergeCell ref="C2:D3"/>
    <mergeCell ref="E2:F2"/>
    <mergeCell ref="G2:H3"/>
    <mergeCell ref="I2:I3"/>
    <mergeCell ref="C5:D5"/>
    <mergeCell ref="G5:H5"/>
    <mergeCell ref="C6:D6"/>
    <mergeCell ref="G6:H6"/>
    <mergeCell ref="G4:H4"/>
    <mergeCell ref="C4:D4"/>
  </mergeCells>
  <dataValidations count="1">
    <dataValidation type="list" allowBlank="1" showInputMessage="1" showErrorMessage="1" prompt="wybierz narzędzie PP" sqref="B6:B7">
      <formula1>skroty_PP</formula1>
    </dataValidation>
  </dataValidations>
  <pageMargins left="0.7" right="0.7" top="0.75" bottom="0.75" header="0.3" footer="0.3"/>
  <pageSetup paperSize="9" scale="59"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39"/>
  <sheetViews>
    <sheetView view="pageBreakPreview" zoomScale="85" zoomScaleNormal="100" zoomScaleSheetLayoutView="85" workbookViewId="0">
      <selection activeCell="G4" sqref="G4"/>
    </sheetView>
  </sheetViews>
  <sheetFormatPr defaultColWidth="9.140625" defaultRowHeight="15" x14ac:dyDescent="0.25"/>
  <cols>
    <col min="1" max="1" width="5" style="6" customWidth="1"/>
    <col min="2" max="2" width="16.140625" style="6" customWidth="1"/>
    <col min="3" max="3" width="17" style="6" customWidth="1"/>
    <col min="4" max="4" width="17.85546875" style="6" customWidth="1"/>
    <col min="5" max="5" width="12.5703125" style="6" customWidth="1"/>
    <col min="6" max="6" width="9.140625" style="6"/>
    <col min="7" max="7" width="10.42578125" style="6" customWidth="1"/>
    <col min="8" max="8" width="9.140625" style="6"/>
    <col min="9" max="9" width="11.85546875" style="6" customWidth="1"/>
    <col min="10" max="10" width="11" style="6" customWidth="1"/>
    <col min="11" max="11" width="32.5703125" style="6" customWidth="1"/>
    <col min="12" max="12" width="11.7109375" style="6" customWidth="1"/>
    <col min="13" max="13" width="14" style="6" customWidth="1"/>
    <col min="14" max="14" width="13.140625" style="6" customWidth="1"/>
    <col min="15" max="16384" width="9.140625" style="6"/>
  </cols>
  <sheetData>
    <row r="1" spans="1:15" ht="39.75" customHeight="1" x14ac:dyDescent="0.25">
      <c r="A1" s="772" t="s">
        <v>18</v>
      </c>
      <c r="B1" s="772"/>
      <c r="C1" s="772"/>
      <c r="D1" s="772"/>
      <c r="E1" s="772"/>
      <c r="F1" s="772"/>
      <c r="G1" s="772"/>
      <c r="H1" s="772"/>
      <c r="I1" s="772"/>
      <c r="J1" s="772"/>
      <c r="K1" s="772"/>
      <c r="L1" s="772"/>
      <c r="M1" s="772"/>
      <c r="N1" s="772"/>
    </row>
    <row r="2" spans="1:15" ht="75" customHeight="1" x14ac:dyDescent="0.25">
      <c r="A2" s="773" t="s">
        <v>13</v>
      </c>
      <c r="B2" s="773" t="s">
        <v>19</v>
      </c>
      <c r="C2" s="773" t="s">
        <v>20</v>
      </c>
      <c r="D2" s="773" t="s">
        <v>21</v>
      </c>
      <c r="E2" s="774" t="s">
        <v>22</v>
      </c>
      <c r="F2" s="775"/>
      <c r="G2" s="775"/>
      <c r="H2" s="776"/>
      <c r="I2" s="770" t="s">
        <v>23</v>
      </c>
      <c r="J2" s="770" t="s">
        <v>24</v>
      </c>
      <c r="K2" s="770" t="s">
        <v>25</v>
      </c>
      <c r="L2" s="770" t="s">
        <v>26</v>
      </c>
      <c r="M2" s="770" t="s">
        <v>27</v>
      </c>
      <c r="N2" s="770" t="s">
        <v>28</v>
      </c>
    </row>
    <row r="3" spans="1:15" ht="30" x14ac:dyDescent="0.25">
      <c r="A3" s="773"/>
      <c r="B3" s="773"/>
      <c r="C3" s="773"/>
      <c r="D3" s="773"/>
      <c r="E3" s="8" t="s">
        <v>29</v>
      </c>
      <c r="F3" s="8" t="s">
        <v>30</v>
      </c>
      <c r="G3" s="65" t="s">
        <v>31</v>
      </c>
      <c r="H3" s="8" t="s">
        <v>32</v>
      </c>
      <c r="I3" s="771"/>
      <c r="J3" s="771"/>
      <c r="K3" s="771"/>
      <c r="L3" s="771"/>
      <c r="M3" s="771"/>
      <c r="N3" s="771"/>
    </row>
    <row r="4" spans="1:15" s="10" customFormat="1" ht="112.5" x14ac:dyDescent="0.25">
      <c r="A4" s="9">
        <v>1</v>
      </c>
      <c r="B4" s="57" t="s">
        <v>33</v>
      </c>
      <c r="C4" s="57" t="s">
        <v>34</v>
      </c>
      <c r="D4" s="57" t="s">
        <v>1335</v>
      </c>
      <c r="E4" s="58" t="s">
        <v>1336</v>
      </c>
      <c r="F4" s="57" t="s">
        <v>35</v>
      </c>
      <c r="G4" s="57" t="s">
        <v>36</v>
      </c>
      <c r="H4" s="46" t="s">
        <v>37</v>
      </c>
      <c r="I4" s="59">
        <v>42261</v>
      </c>
      <c r="J4" s="59">
        <v>43069</v>
      </c>
      <c r="K4" s="57" t="s">
        <v>38</v>
      </c>
      <c r="L4" s="60">
        <v>2209763.02</v>
      </c>
      <c r="M4" s="60">
        <v>2209763.02</v>
      </c>
      <c r="N4" s="60">
        <v>1878298.56</v>
      </c>
      <c r="O4" s="66"/>
    </row>
    <row r="5" spans="1:15" s="10" customFormat="1" ht="56.25" customHeight="1" x14ac:dyDescent="0.25">
      <c r="A5" s="9">
        <v>2</v>
      </c>
      <c r="B5" s="57" t="s">
        <v>39</v>
      </c>
      <c r="C5" s="57" t="s">
        <v>40</v>
      </c>
      <c r="D5" s="57" t="s">
        <v>1337</v>
      </c>
      <c r="E5" s="58" t="s">
        <v>1338</v>
      </c>
      <c r="F5" s="57" t="s">
        <v>42</v>
      </c>
      <c r="G5" s="57" t="s">
        <v>43</v>
      </c>
      <c r="H5" s="46" t="s">
        <v>44</v>
      </c>
      <c r="I5" s="59">
        <v>42418</v>
      </c>
      <c r="J5" s="59">
        <v>43373</v>
      </c>
      <c r="K5" s="57" t="s">
        <v>45</v>
      </c>
      <c r="L5" s="60">
        <v>3868144.56</v>
      </c>
      <c r="M5" s="60">
        <v>3868144.56</v>
      </c>
      <c r="N5" s="60">
        <v>3287922.87</v>
      </c>
      <c r="O5" s="66"/>
    </row>
    <row r="6" spans="1:15" s="10" customFormat="1" ht="78.75" x14ac:dyDescent="0.25">
      <c r="A6" s="9">
        <v>3</v>
      </c>
      <c r="B6" s="57" t="s">
        <v>46</v>
      </c>
      <c r="C6" s="57" t="s">
        <v>1339</v>
      </c>
      <c r="D6" s="57" t="s">
        <v>1340</v>
      </c>
      <c r="E6" s="58" t="s">
        <v>1338</v>
      </c>
      <c r="F6" s="57" t="s">
        <v>48</v>
      </c>
      <c r="G6" s="57" t="s">
        <v>49</v>
      </c>
      <c r="H6" s="46" t="s">
        <v>50</v>
      </c>
      <c r="I6" s="59">
        <v>42410</v>
      </c>
      <c r="J6" s="59">
        <v>43404</v>
      </c>
      <c r="K6" s="57" t="s">
        <v>51</v>
      </c>
      <c r="L6" s="60">
        <v>4435555.99</v>
      </c>
      <c r="M6" s="60">
        <v>4000000</v>
      </c>
      <c r="N6" s="60">
        <v>3400000</v>
      </c>
      <c r="O6" s="66"/>
    </row>
    <row r="7" spans="1:15" s="10" customFormat="1" ht="90" x14ac:dyDescent="0.25">
      <c r="A7" s="9">
        <v>4</v>
      </c>
      <c r="B7" s="57" t="s">
        <v>52</v>
      </c>
      <c r="C7" s="57" t="s">
        <v>53</v>
      </c>
      <c r="D7" s="57" t="s">
        <v>1341</v>
      </c>
      <c r="E7" s="58" t="s">
        <v>1336</v>
      </c>
      <c r="F7" s="57" t="s">
        <v>681</v>
      </c>
      <c r="G7" s="57" t="s">
        <v>55</v>
      </c>
      <c r="H7" s="46" t="s">
        <v>56</v>
      </c>
      <c r="I7" s="59">
        <v>41640</v>
      </c>
      <c r="J7" s="59">
        <v>43100</v>
      </c>
      <c r="K7" s="57" t="s">
        <v>57</v>
      </c>
      <c r="L7" s="60">
        <v>5289442.49</v>
      </c>
      <c r="M7" s="60">
        <v>4949567.96</v>
      </c>
      <c r="N7" s="60">
        <v>4207132.76</v>
      </c>
      <c r="O7" s="66"/>
    </row>
    <row r="8" spans="1:15" s="10" customFormat="1" ht="67.5" customHeight="1" x14ac:dyDescent="0.25">
      <c r="A8" s="9">
        <v>5</v>
      </c>
      <c r="B8" s="57" t="s">
        <v>1342</v>
      </c>
      <c r="C8" s="57" t="s">
        <v>1343</v>
      </c>
      <c r="D8" s="57" t="s">
        <v>1344</v>
      </c>
      <c r="E8" s="58" t="s">
        <v>1345</v>
      </c>
      <c r="F8" s="57" t="s">
        <v>1346</v>
      </c>
      <c r="G8" s="57" t="s">
        <v>1347</v>
      </c>
      <c r="H8" s="46" t="s">
        <v>1682</v>
      </c>
      <c r="I8" s="59">
        <v>42346</v>
      </c>
      <c r="J8" s="59">
        <v>43131</v>
      </c>
      <c r="K8" s="57" t="s">
        <v>1348</v>
      </c>
      <c r="L8" s="60">
        <v>6602167</v>
      </c>
      <c r="M8" s="60">
        <v>5903567</v>
      </c>
      <c r="N8" s="60">
        <v>5018031.95</v>
      </c>
      <c r="O8" s="66"/>
    </row>
    <row r="9" spans="1:15" s="10" customFormat="1" ht="56.25" customHeight="1" x14ac:dyDescent="0.25">
      <c r="A9" s="9">
        <v>6</v>
      </c>
      <c r="B9" s="57" t="s">
        <v>58</v>
      </c>
      <c r="C9" s="57" t="s">
        <v>59</v>
      </c>
      <c r="D9" s="57" t="s">
        <v>1349</v>
      </c>
      <c r="E9" s="58" t="s">
        <v>1350</v>
      </c>
      <c r="F9" s="57" t="s">
        <v>62</v>
      </c>
      <c r="G9" s="57" t="s">
        <v>63</v>
      </c>
      <c r="H9" s="46" t="s">
        <v>64</v>
      </c>
      <c r="I9" s="59">
        <v>42342</v>
      </c>
      <c r="J9" s="59">
        <v>43343</v>
      </c>
      <c r="K9" s="57" t="s">
        <v>65</v>
      </c>
      <c r="L9" s="60">
        <v>7954218.0300000003</v>
      </c>
      <c r="M9" s="60">
        <v>4000000</v>
      </c>
      <c r="N9" s="60">
        <v>3400000</v>
      </c>
      <c r="O9" s="66"/>
    </row>
    <row r="10" spans="1:15" s="10" customFormat="1" ht="191.25" x14ac:dyDescent="0.25">
      <c r="A10" s="9">
        <v>7</v>
      </c>
      <c r="B10" s="57" t="s">
        <v>66</v>
      </c>
      <c r="C10" s="57" t="s">
        <v>1351</v>
      </c>
      <c r="D10" s="57" t="s">
        <v>1352</v>
      </c>
      <c r="E10" s="58" t="s">
        <v>1353</v>
      </c>
      <c r="F10" s="57" t="s">
        <v>69</v>
      </c>
      <c r="G10" s="57" t="s">
        <v>70</v>
      </c>
      <c r="H10" s="46" t="s">
        <v>71</v>
      </c>
      <c r="I10" s="59">
        <v>42401</v>
      </c>
      <c r="J10" s="59">
        <v>42735</v>
      </c>
      <c r="K10" s="57" t="s">
        <v>72</v>
      </c>
      <c r="L10" s="60">
        <v>695698</v>
      </c>
      <c r="M10" s="60">
        <v>695698</v>
      </c>
      <c r="N10" s="60">
        <v>556558.4</v>
      </c>
      <c r="O10" s="66"/>
    </row>
    <row r="11" spans="1:15" s="10" customFormat="1" ht="75" x14ac:dyDescent="0.25">
      <c r="A11" s="9">
        <v>8</v>
      </c>
      <c r="B11" s="57" t="s">
        <v>73</v>
      </c>
      <c r="C11" s="57" t="s">
        <v>74</v>
      </c>
      <c r="D11" s="57" t="s">
        <v>1354</v>
      </c>
      <c r="E11" s="58" t="s">
        <v>1350</v>
      </c>
      <c r="F11" s="57" t="s">
        <v>75</v>
      </c>
      <c r="G11" s="57" t="s">
        <v>76</v>
      </c>
      <c r="H11" s="46" t="s">
        <v>77</v>
      </c>
      <c r="I11" s="59">
        <v>42384</v>
      </c>
      <c r="J11" s="59">
        <v>42916</v>
      </c>
      <c r="K11" s="57" t="s">
        <v>78</v>
      </c>
      <c r="L11" s="60">
        <v>7559755.7400000002</v>
      </c>
      <c r="M11" s="60">
        <v>5576859.5300000003</v>
      </c>
      <c r="N11" s="60">
        <v>4740330.5999999996</v>
      </c>
      <c r="O11" s="66"/>
    </row>
    <row r="12" spans="1:15" s="10" customFormat="1" ht="135" x14ac:dyDescent="0.25">
      <c r="A12" s="9">
        <v>9</v>
      </c>
      <c r="B12" s="57" t="s">
        <v>79</v>
      </c>
      <c r="C12" s="57" t="s">
        <v>80</v>
      </c>
      <c r="D12" s="57" t="s">
        <v>1355</v>
      </c>
      <c r="E12" s="58" t="s">
        <v>1356</v>
      </c>
      <c r="F12" s="57" t="s">
        <v>82</v>
      </c>
      <c r="G12" s="57" t="s">
        <v>83</v>
      </c>
      <c r="H12" s="46" t="s">
        <v>84</v>
      </c>
      <c r="I12" s="59">
        <v>42370</v>
      </c>
      <c r="J12" s="59">
        <v>42916</v>
      </c>
      <c r="K12" s="57" t="s">
        <v>85</v>
      </c>
      <c r="L12" s="60">
        <v>3610218.46</v>
      </c>
      <c r="M12" s="60">
        <v>3444393.46</v>
      </c>
      <c r="N12" s="60">
        <v>2927734.44</v>
      </c>
      <c r="O12" s="66"/>
    </row>
    <row r="13" spans="1:15" s="10" customFormat="1" ht="112.5" customHeight="1" x14ac:dyDescent="0.25">
      <c r="A13" s="9">
        <v>10</v>
      </c>
      <c r="B13" s="57" t="s">
        <v>1357</v>
      </c>
      <c r="C13" s="57" t="s">
        <v>1358</v>
      </c>
      <c r="D13" s="57" t="s">
        <v>1359</v>
      </c>
      <c r="E13" s="58" t="s">
        <v>1356</v>
      </c>
      <c r="F13" s="57" t="s">
        <v>955</v>
      </c>
      <c r="G13" s="57" t="s">
        <v>956</v>
      </c>
      <c r="H13" s="46" t="s">
        <v>1360</v>
      </c>
      <c r="I13" s="59">
        <v>42338</v>
      </c>
      <c r="J13" s="59">
        <v>42704</v>
      </c>
      <c r="K13" s="57" t="s">
        <v>1361</v>
      </c>
      <c r="L13" s="60">
        <v>1166956.99</v>
      </c>
      <c r="M13" s="60">
        <v>678356.99</v>
      </c>
      <c r="N13" s="60">
        <v>576603.43999999994</v>
      </c>
      <c r="O13" s="66"/>
    </row>
    <row r="14" spans="1:15" s="10" customFormat="1" ht="101.25" customHeight="1" x14ac:dyDescent="0.25">
      <c r="A14" s="9">
        <v>11</v>
      </c>
      <c r="B14" s="57" t="s">
        <v>86</v>
      </c>
      <c r="C14" s="57" t="s">
        <v>1362</v>
      </c>
      <c r="D14" s="57" t="s">
        <v>1363</v>
      </c>
      <c r="E14" s="58" t="s">
        <v>1353</v>
      </c>
      <c r="F14" s="57" t="s">
        <v>87</v>
      </c>
      <c r="G14" s="57" t="s">
        <v>88</v>
      </c>
      <c r="H14" s="46" t="s">
        <v>89</v>
      </c>
      <c r="I14" s="59">
        <v>42404</v>
      </c>
      <c r="J14" s="59">
        <v>43008</v>
      </c>
      <c r="K14" s="57" t="s">
        <v>90</v>
      </c>
      <c r="L14" s="60">
        <v>3996534.46</v>
      </c>
      <c r="M14" s="60">
        <v>3996534.46</v>
      </c>
      <c r="N14" s="60">
        <v>3197227.57</v>
      </c>
      <c r="O14" s="66"/>
    </row>
    <row r="15" spans="1:15" s="10" customFormat="1" ht="101.25" customHeight="1" x14ac:dyDescent="0.25">
      <c r="A15" s="9">
        <v>12</v>
      </c>
      <c r="B15" s="57" t="s">
        <v>91</v>
      </c>
      <c r="C15" s="57" t="s">
        <v>92</v>
      </c>
      <c r="D15" s="57" t="s">
        <v>1364</v>
      </c>
      <c r="E15" s="58" t="s">
        <v>1336</v>
      </c>
      <c r="F15" s="57" t="s">
        <v>93</v>
      </c>
      <c r="G15" s="57" t="s">
        <v>94</v>
      </c>
      <c r="H15" s="46" t="s">
        <v>95</v>
      </c>
      <c r="I15" s="59">
        <v>42279</v>
      </c>
      <c r="J15" s="59">
        <v>42582</v>
      </c>
      <c r="K15" s="57" t="s">
        <v>96</v>
      </c>
      <c r="L15" s="60">
        <v>3576817.59</v>
      </c>
      <c r="M15" s="60">
        <v>3576817.59</v>
      </c>
      <c r="N15" s="60">
        <v>3040294.95</v>
      </c>
      <c r="O15" s="66"/>
    </row>
    <row r="16" spans="1:15" s="10" customFormat="1" ht="348.75" x14ac:dyDescent="0.25">
      <c r="A16" s="9">
        <v>13</v>
      </c>
      <c r="B16" s="57" t="s">
        <v>97</v>
      </c>
      <c r="C16" s="57" t="s">
        <v>98</v>
      </c>
      <c r="D16" s="57" t="s">
        <v>1365</v>
      </c>
      <c r="E16" s="58" t="s">
        <v>1366</v>
      </c>
      <c r="F16" s="57" t="s">
        <v>100</v>
      </c>
      <c r="G16" s="57" t="s">
        <v>101</v>
      </c>
      <c r="H16" s="46" t="s">
        <v>102</v>
      </c>
      <c r="I16" s="59">
        <v>42346</v>
      </c>
      <c r="J16" s="59">
        <v>42916</v>
      </c>
      <c r="K16" s="57" t="s">
        <v>103</v>
      </c>
      <c r="L16" s="60">
        <v>1658209.04</v>
      </c>
      <c r="M16" s="60">
        <v>1658209.04</v>
      </c>
      <c r="N16" s="60">
        <v>1409477.68</v>
      </c>
      <c r="O16" s="66"/>
    </row>
    <row r="17" spans="1:15" s="10" customFormat="1" ht="135" x14ac:dyDescent="0.25">
      <c r="A17" s="9">
        <v>14</v>
      </c>
      <c r="B17" s="57" t="s">
        <v>1612</v>
      </c>
      <c r="C17" s="57" t="s">
        <v>1613</v>
      </c>
      <c r="D17" s="57" t="s">
        <v>1611</v>
      </c>
      <c r="E17" s="58" t="s">
        <v>1353</v>
      </c>
      <c r="F17" s="57" t="s">
        <v>1614</v>
      </c>
      <c r="G17" s="57" t="s">
        <v>1615</v>
      </c>
      <c r="H17" s="46" t="s">
        <v>1683</v>
      </c>
      <c r="I17" s="59">
        <v>42429</v>
      </c>
      <c r="J17" s="59">
        <v>43100</v>
      </c>
      <c r="K17" s="57" t="s">
        <v>1616</v>
      </c>
      <c r="L17" s="60">
        <v>4045000</v>
      </c>
      <c r="M17" s="60">
        <v>3426199.24</v>
      </c>
      <c r="N17" s="60">
        <v>2740959.39</v>
      </c>
      <c r="O17" s="66"/>
    </row>
    <row r="18" spans="1:15" s="10" customFormat="1" ht="69" customHeight="1" x14ac:dyDescent="0.25">
      <c r="A18" s="9">
        <v>15</v>
      </c>
      <c r="B18" s="57" t="s">
        <v>1367</v>
      </c>
      <c r="C18" s="57" t="s">
        <v>1368</v>
      </c>
      <c r="D18" s="57" t="s">
        <v>1369</v>
      </c>
      <c r="E18" s="58" t="s">
        <v>1370</v>
      </c>
      <c r="F18" s="57" t="s">
        <v>1371</v>
      </c>
      <c r="G18" s="57" t="s">
        <v>1372</v>
      </c>
      <c r="H18" s="46" t="s">
        <v>1373</v>
      </c>
      <c r="I18" s="59">
        <v>42353</v>
      </c>
      <c r="J18" s="59">
        <v>43089</v>
      </c>
      <c r="K18" s="57" t="s">
        <v>1374</v>
      </c>
      <c r="L18" s="60">
        <v>6000000</v>
      </c>
      <c r="M18" s="60">
        <v>4000000</v>
      </c>
      <c r="N18" s="60">
        <v>3400000</v>
      </c>
      <c r="O18" s="66"/>
    </row>
    <row r="19" spans="1:15" s="10" customFormat="1" ht="101.25" x14ac:dyDescent="0.25">
      <c r="A19" s="9">
        <v>16</v>
      </c>
      <c r="B19" s="57" t="s">
        <v>104</v>
      </c>
      <c r="C19" s="57" t="s">
        <v>1375</v>
      </c>
      <c r="D19" s="57" t="s">
        <v>1376</v>
      </c>
      <c r="E19" s="58" t="s">
        <v>1377</v>
      </c>
      <c r="F19" s="57" t="s">
        <v>107</v>
      </c>
      <c r="G19" s="57" t="s">
        <v>108</v>
      </c>
      <c r="H19" s="46" t="s">
        <v>109</v>
      </c>
      <c r="I19" s="59">
        <v>42342</v>
      </c>
      <c r="J19" s="59">
        <v>42915</v>
      </c>
      <c r="K19" s="57" t="s">
        <v>110</v>
      </c>
      <c r="L19" s="60">
        <v>2666759.98</v>
      </c>
      <c r="M19" s="60">
        <v>2666759.98</v>
      </c>
      <c r="N19" s="60">
        <v>2266745.98</v>
      </c>
      <c r="O19" s="66"/>
    </row>
    <row r="20" spans="1:15" s="10" customFormat="1" ht="146.25" x14ac:dyDescent="0.25">
      <c r="A20" s="9">
        <v>17</v>
      </c>
      <c r="B20" s="57" t="s">
        <v>1618</v>
      </c>
      <c r="C20" s="57" t="s">
        <v>1619</v>
      </c>
      <c r="D20" s="57" t="s">
        <v>1617</v>
      </c>
      <c r="E20" s="58" t="s">
        <v>1356</v>
      </c>
      <c r="F20" s="57" t="s">
        <v>308</v>
      </c>
      <c r="G20" s="57" t="s">
        <v>771</v>
      </c>
      <c r="H20" s="46" t="s">
        <v>1684</v>
      </c>
      <c r="I20" s="59">
        <v>42445</v>
      </c>
      <c r="J20" s="59">
        <v>42735</v>
      </c>
      <c r="K20" s="57" t="s">
        <v>1620</v>
      </c>
      <c r="L20" s="60">
        <v>1812272.32</v>
      </c>
      <c r="M20" s="60">
        <v>1812272.32</v>
      </c>
      <c r="N20" s="60">
        <v>1540431.47</v>
      </c>
      <c r="O20" s="66"/>
    </row>
    <row r="21" spans="1:15" s="10" customFormat="1" ht="67.5" customHeight="1" x14ac:dyDescent="0.25">
      <c r="A21" s="9">
        <v>18</v>
      </c>
      <c r="B21" s="57" t="s">
        <v>111</v>
      </c>
      <c r="C21" s="57" t="s">
        <v>112</v>
      </c>
      <c r="D21" s="57" t="s">
        <v>1378</v>
      </c>
      <c r="E21" s="58" t="s">
        <v>1379</v>
      </c>
      <c r="F21" s="57" t="s">
        <v>114</v>
      </c>
      <c r="G21" s="57" t="s">
        <v>115</v>
      </c>
      <c r="H21" s="46" t="s">
        <v>1380</v>
      </c>
      <c r="I21" s="59">
        <v>42410</v>
      </c>
      <c r="J21" s="59">
        <v>43251</v>
      </c>
      <c r="K21" s="57" t="s">
        <v>116</v>
      </c>
      <c r="L21" s="60">
        <v>5585369.3899999997</v>
      </c>
      <c r="M21" s="60">
        <v>3999682.8</v>
      </c>
      <c r="N21" s="60">
        <v>3399730.38</v>
      </c>
      <c r="O21" s="66"/>
    </row>
    <row r="22" spans="1:15" s="10" customFormat="1" ht="101.25" customHeight="1" x14ac:dyDescent="0.25">
      <c r="A22" s="9">
        <v>19</v>
      </c>
      <c r="B22" s="57" t="s">
        <v>1381</v>
      </c>
      <c r="C22" s="57" t="s">
        <v>1382</v>
      </c>
      <c r="D22" s="57" t="s">
        <v>1383</v>
      </c>
      <c r="E22" s="58" t="s">
        <v>1384</v>
      </c>
      <c r="F22" s="57" t="s">
        <v>1385</v>
      </c>
      <c r="G22" s="57" t="s">
        <v>1386</v>
      </c>
      <c r="H22" s="46" t="s">
        <v>1387</v>
      </c>
      <c r="I22" s="59">
        <v>42430</v>
      </c>
      <c r="J22" s="59">
        <v>43100</v>
      </c>
      <c r="K22" s="57" t="s">
        <v>1388</v>
      </c>
      <c r="L22" s="60">
        <v>14683173.48</v>
      </c>
      <c r="M22" s="60">
        <v>8000000</v>
      </c>
      <c r="N22" s="60">
        <v>6800000</v>
      </c>
      <c r="O22" s="66"/>
    </row>
    <row r="23" spans="1:15" s="10" customFormat="1" ht="157.5" customHeight="1" x14ac:dyDescent="0.25">
      <c r="A23" s="9">
        <v>20</v>
      </c>
      <c r="B23" s="57" t="s">
        <v>117</v>
      </c>
      <c r="C23" s="57" t="s">
        <v>118</v>
      </c>
      <c r="D23" s="57" t="s">
        <v>1389</v>
      </c>
      <c r="E23" s="58" t="s">
        <v>1377</v>
      </c>
      <c r="F23" s="57" t="s">
        <v>1220</v>
      </c>
      <c r="G23" s="57" t="s">
        <v>119</v>
      </c>
      <c r="H23" s="46" t="s">
        <v>120</v>
      </c>
      <c r="I23" s="59">
        <v>42384</v>
      </c>
      <c r="J23" s="59">
        <v>42978</v>
      </c>
      <c r="K23" s="57" t="s">
        <v>121</v>
      </c>
      <c r="L23" s="60">
        <v>3366061.23</v>
      </c>
      <c r="M23" s="60">
        <v>3366061.23</v>
      </c>
      <c r="N23" s="60">
        <v>2692848.98</v>
      </c>
      <c r="O23" s="66"/>
    </row>
    <row r="24" spans="1:15" s="10" customFormat="1" ht="157.5" customHeight="1" x14ac:dyDescent="0.25">
      <c r="A24" s="9">
        <v>21</v>
      </c>
      <c r="B24" s="57" t="s">
        <v>1390</v>
      </c>
      <c r="C24" s="57" t="s">
        <v>1391</v>
      </c>
      <c r="D24" s="57" t="s">
        <v>122</v>
      </c>
      <c r="E24" s="58" t="s">
        <v>1353</v>
      </c>
      <c r="F24" s="57" t="s">
        <v>87</v>
      </c>
      <c r="G24" s="57" t="s">
        <v>123</v>
      </c>
      <c r="H24" s="46" t="s">
        <v>124</v>
      </c>
      <c r="I24" s="59">
        <v>42339</v>
      </c>
      <c r="J24" s="59">
        <v>42735</v>
      </c>
      <c r="K24" s="57" t="s">
        <v>125</v>
      </c>
      <c r="L24" s="60">
        <v>4010327.47</v>
      </c>
      <c r="M24" s="60">
        <v>3971434.25</v>
      </c>
      <c r="N24" s="60">
        <v>3177147.4</v>
      </c>
      <c r="O24" s="66"/>
    </row>
    <row r="25" spans="1:15" s="10" customFormat="1" ht="67.5" customHeight="1" x14ac:dyDescent="0.25">
      <c r="A25" s="9">
        <v>22</v>
      </c>
      <c r="B25" s="57" t="s">
        <v>126</v>
      </c>
      <c r="C25" s="57" t="s">
        <v>127</v>
      </c>
      <c r="D25" s="57" t="s">
        <v>1392</v>
      </c>
      <c r="E25" s="58" t="s">
        <v>1393</v>
      </c>
      <c r="F25" s="57" t="s">
        <v>129</v>
      </c>
      <c r="G25" s="57" t="s">
        <v>130</v>
      </c>
      <c r="H25" s="46" t="s">
        <v>131</v>
      </c>
      <c r="I25" s="59">
        <v>42401</v>
      </c>
      <c r="J25" s="59">
        <v>43100</v>
      </c>
      <c r="K25" s="57" t="s">
        <v>132</v>
      </c>
      <c r="L25" s="60">
        <v>5949919.1399999997</v>
      </c>
      <c r="M25" s="60">
        <v>3997337.55</v>
      </c>
      <c r="N25" s="60">
        <v>3397736.91</v>
      </c>
      <c r="O25" s="66"/>
    </row>
    <row r="26" spans="1:15" s="10" customFormat="1" ht="67.5" x14ac:dyDescent="0.25">
      <c r="A26" s="9">
        <v>23</v>
      </c>
      <c r="B26" s="57" t="s">
        <v>134</v>
      </c>
      <c r="C26" s="57" t="s">
        <v>135</v>
      </c>
      <c r="D26" s="57" t="s">
        <v>1394</v>
      </c>
      <c r="E26" s="58" t="s">
        <v>1353</v>
      </c>
      <c r="F26" s="57" t="s">
        <v>136</v>
      </c>
      <c r="G26" s="57" t="s">
        <v>137</v>
      </c>
      <c r="H26" s="46" t="s">
        <v>138</v>
      </c>
      <c r="I26" s="59">
        <v>42430</v>
      </c>
      <c r="J26" s="59">
        <v>42916</v>
      </c>
      <c r="K26" s="57" t="s">
        <v>139</v>
      </c>
      <c r="L26" s="60">
        <v>2180001.1</v>
      </c>
      <c r="M26" s="60">
        <v>1939728.07</v>
      </c>
      <c r="N26" s="60">
        <v>1551782.45</v>
      </c>
      <c r="O26" s="66"/>
    </row>
    <row r="27" spans="1:15" s="10" customFormat="1" ht="409.5" x14ac:dyDescent="0.25">
      <c r="A27" s="9">
        <v>24</v>
      </c>
      <c r="B27" s="57" t="s">
        <v>140</v>
      </c>
      <c r="C27" s="57" t="s">
        <v>1395</v>
      </c>
      <c r="D27" s="57" t="s">
        <v>1396</v>
      </c>
      <c r="E27" s="58" t="s">
        <v>1353</v>
      </c>
      <c r="F27" s="57" t="s">
        <v>141</v>
      </c>
      <c r="G27" s="57" t="s">
        <v>142</v>
      </c>
      <c r="H27" s="46" t="s">
        <v>143</v>
      </c>
      <c r="I27" s="59">
        <v>42349</v>
      </c>
      <c r="J27" s="59">
        <v>43220</v>
      </c>
      <c r="K27" s="57" t="s">
        <v>144</v>
      </c>
      <c r="L27" s="60">
        <v>10402386</v>
      </c>
      <c r="M27" s="60">
        <v>4000000</v>
      </c>
      <c r="N27" s="60">
        <v>3200000</v>
      </c>
      <c r="O27" s="66"/>
    </row>
    <row r="28" spans="1:15" s="10" customFormat="1" ht="292.5" x14ac:dyDescent="0.25">
      <c r="A28" s="9">
        <v>25</v>
      </c>
      <c r="B28" s="57" t="s">
        <v>1397</v>
      </c>
      <c r="C28" s="57" t="s">
        <v>145</v>
      </c>
      <c r="D28" s="57" t="s">
        <v>146</v>
      </c>
      <c r="E28" s="58" t="s">
        <v>1379</v>
      </c>
      <c r="F28" s="57" t="s">
        <v>1398</v>
      </c>
      <c r="G28" s="57" t="s">
        <v>147</v>
      </c>
      <c r="H28" s="46" t="s">
        <v>148</v>
      </c>
      <c r="I28" s="59">
        <v>42409</v>
      </c>
      <c r="J28" s="59">
        <v>43039</v>
      </c>
      <c r="K28" s="57" t="s">
        <v>149</v>
      </c>
      <c r="L28" s="60">
        <v>3379459.39</v>
      </c>
      <c r="M28" s="60">
        <v>3348739.39</v>
      </c>
      <c r="N28" s="60">
        <v>2846428.48</v>
      </c>
      <c r="O28" s="66"/>
    </row>
    <row r="29" spans="1:15" s="10" customFormat="1" ht="270" x14ac:dyDescent="0.25">
      <c r="A29" s="9">
        <v>26</v>
      </c>
      <c r="B29" s="57" t="s">
        <v>150</v>
      </c>
      <c r="C29" s="57" t="s">
        <v>151</v>
      </c>
      <c r="D29" s="57" t="s">
        <v>1399</v>
      </c>
      <c r="E29" s="58" t="s">
        <v>1379</v>
      </c>
      <c r="F29" s="57" t="s">
        <v>152</v>
      </c>
      <c r="G29" s="57" t="s">
        <v>153</v>
      </c>
      <c r="H29" s="46" t="s">
        <v>154</v>
      </c>
      <c r="I29" s="59">
        <v>42331</v>
      </c>
      <c r="J29" s="59">
        <v>43100</v>
      </c>
      <c r="K29" s="57" t="s">
        <v>155</v>
      </c>
      <c r="L29" s="60">
        <v>2715000</v>
      </c>
      <c r="M29" s="60">
        <v>2715000</v>
      </c>
      <c r="N29" s="60">
        <v>2307750</v>
      </c>
      <c r="O29" s="66"/>
    </row>
    <row r="30" spans="1:15" s="10" customFormat="1" ht="78.75" customHeight="1" x14ac:dyDescent="0.25">
      <c r="A30" s="9">
        <v>27</v>
      </c>
      <c r="B30" s="57" t="s">
        <v>156</v>
      </c>
      <c r="C30" s="57" t="s">
        <v>1400</v>
      </c>
      <c r="D30" s="57" t="s">
        <v>1401</v>
      </c>
      <c r="E30" s="58" t="s">
        <v>1336</v>
      </c>
      <c r="F30" s="57" t="s">
        <v>157</v>
      </c>
      <c r="G30" s="57" t="s">
        <v>158</v>
      </c>
      <c r="H30" s="46" t="s">
        <v>159</v>
      </c>
      <c r="I30" s="59">
        <v>42370</v>
      </c>
      <c r="J30" s="59">
        <v>43100</v>
      </c>
      <c r="K30" s="57" t="s">
        <v>160</v>
      </c>
      <c r="L30" s="60">
        <v>3999993.12</v>
      </c>
      <c r="M30" s="60">
        <v>3999993.12</v>
      </c>
      <c r="N30" s="60">
        <v>3399994.15</v>
      </c>
      <c r="O30" s="66"/>
    </row>
    <row r="31" spans="1:15" s="10" customFormat="1" ht="112.5" x14ac:dyDescent="0.25">
      <c r="A31" s="9">
        <v>28</v>
      </c>
      <c r="B31" s="57" t="s">
        <v>161</v>
      </c>
      <c r="C31" s="57" t="s">
        <v>162</v>
      </c>
      <c r="D31" s="57" t="s">
        <v>1402</v>
      </c>
      <c r="E31" s="58" t="s">
        <v>1336</v>
      </c>
      <c r="F31" s="57" t="s">
        <v>163</v>
      </c>
      <c r="G31" s="57" t="s">
        <v>164</v>
      </c>
      <c r="H31" s="46" t="s">
        <v>165</v>
      </c>
      <c r="I31" s="59">
        <v>42398</v>
      </c>
      <c r="J31" s="59">
        <v>43281</v>
      </c>
      <c r="K31" s="57" t="s">
        <v>166</v>
      </c>
      <c r="L31" s="60">
        <v>3990369.24</v>
      </c>
      <c r="M31" s="60">
        <v>3990369.24</v>
      </c>
      <c r="N31" s="60">
        <v>3391813.85</v>
      </c>
      <c r="O31" s="66"/>
    </row>
    <row r="32" spans="1:15" s="10" customFormat="1" ht="101.25" x14ac:dyDescent="0.25">
      <c r="A32" s="9">
        <v>29</v>
      </c>
      <c r="B32" s="57" t="s">
        <v>1403</v>
      </c>
      <c r="C32" s="57" t="s">
        <v>167</v>
      </c>
      <c r="D32" s="57" t="s">
        <v>168</v>
      </c>
      <c r="E32" s="58" t="s">
        <v>1379</v>
      </c>
      <c r="F32" s="57" t="s">
        <v>169</v>
      </c>
      <c r="G32" s="57" t="s">
        <v>170</v>
      </c>
      <c r="H32" s="46" t="s">
        <v>171</v>
      </c>
      <c r="I32" s="59">
        <v>42310</v>
      </c>
      <c r="J32" s="59">
        <v>43131</v>
      </c>
      <c r="K32" s="57" t="s">
        <v>172</v>
      </c>
      <c r="L32" s="60">
        <v>8809444.7400000002</v>
      </c>
      <c r="M32" s="60">
        <v>4000000</v>
      </c>
      <c r="N32" s="60">
        <v>3400000</v>
      </c>
      <c r="O32" s="66"/>
    </row>
    <row r="33" spans="1:15" s="10" customFormat="1" ht="146.25" x14ac:dyDescent="0.25">
      <c r="A33" s="9">
        <v>30</v>
      </c>
      <c r="B33" s="57" t="s">
        <v>173</v>
      </c>
      <c r="C33" s="57" t="s">
        <v>1404</v>
      </c>
      <c r="D33" s="57" t="s">
        <v>1405</v>
      </c>
      <c r="E33" s="58" t="s">
        <v>1406</v>
      </c>
      <c r="F33" s="57" t="s">
        <v>175</v>
      </c>
      <c r="G33" s="57" t="s">
        <v>176</v>
      </c>
      <c r="H33" s="46" t="s">
        <v>177</v>
      </c>
      <c r="I33" s="59">
        <v>42437</v>
      </c>
      <c r="J33" s="59">
        <v>43281</v>
      </c>
      <c r="K33" s="57" t="s">
        <v>178</v>
      </c>
      <c r="L33" s="60">
        <v>6936684.1600000001</v>
      </c>
      <c r="M33" s="60">
        <v>4000000</v>
      </c>
      <c r="N33" s="60">
        <v>3200000</v>
      </c>
      <c r="O33" s="66"/>
    </row>
    <row r="34" spans="1:15" s="10" customFormat="1" ht="315" x14ac:dyDescent="0.25">
      <c r="A34" s="9">
        <v>31</v>
      </c>
      <c r="B34" s="57" t="s">
        <v>1407</v>
      </c>
      <c r="C34" s="57" t="s">
        <v>1408</v>
      </c>
      <c r="D34" s="57" t="s">
        <v>1409</v>
      </c>
      <c r="E34" s="58" t="s">
        <v>1370</v>
      </c>
      <c r="F34" s="57" t="s">
        <v>667</v>
      </c>
      <c r="G34" s="57" t="s">
        <v>668</v>
      </c>
      <c r="H34" s="46" t="s">
        <v>1410</v>
      </c>
      <c r="I34" s="59">
        <v>41781</v>
      </c>
      <c r="J34" s="59">
        <v>43100</v>
      </c>
      <c r="K34" s="57" t="s">
        <v>1411</v>
      </c>
      <c r="L34" s="60">
        <v>8166686.7400000002</v>
      </c>
      <c r="M34" s="60">
        <v>7285326.5</v>
      </c>
      <c r="N34" s="60">
        <v>6192527.5199999996</v>
      </c>
      <c r="O34" s="66"/>
    </row>
    <row r="35" spans="1:15" s="10" customFormat="1" ht="123.75" x14ac:dyDescent="0.25">
      <c r="A35" s="9">
        <v>32</v>
      </c>
      <c r="B35" s="57" t="s">
        <v>1412</v>
      </c>
      <c r="C35" s="57" t="s">
        <v>1413</v>
      </c>
      <c r="D35" s="57" t="s">
        <v>1414</v>
      </c>
      <c r="E35" s="58" t="s">
        <v>1356</v>
      </c>
      <c r="F35" s="57" t="s">
        <v>900</v>
      </c>
      <c r="G35" s="57" t="s">
        <v>901</v>
      </c>
      <c r="H35" s="46" t="s">
        <v>1415</v>
      </c>
      <c r="I35" s="59">
        <v>41983</v>
      </c>
      <c r="J35" s="59">
        <v>43465</v>
      </c>
      <c r="K35" s="57" t="s">
        <v>1416</v>
      </c>
      <c r="L35" s="60">
        <v>7566110.5599999996</v>
      </c>
      <c r="M35" s="60">
        <v>5940202.5599999996</v>
      </c>
      <c r="N35" s="60">
        <v>5049172.17</v>
      </c>
      <c r="O35" s="66"/>
    </row>
    <row r="36" spans="1:15" s="10" customFormat="1" ht="90" x14ac:dyDescent="0.25">
      <c r="A36" s="9">
        <v>33</v>
      </c>
      <c r="B36" s="57" t="s">
        <v>1417</v>
      </c>
      <c r="C36" s="57" t="s">
        <v>1418</v>
      </c>
      <c r="D36" s="57" t="s">
        <v>1419</v>
      </c>
      <c r="E36" s="58" t="s">
        <v>1350</v>
      </c>
      <c r="F36" s="57" t="s">
        <v>735</v>
      </c>
      <c r="G36" s="57" t="s">
        <v>736</v>
      </c>
      <c r="H36" s="46" t="s">
        <v>1420</v>
      </c>
      <c r="I36" s="59">
        <v>42430</v>
      </c>
      <c r="J36" s="59">
        <v>42916</v>
      </c>
      <c r="K36" s="57" t="s">
        <v>1421</v>
      </c>
      <c r="L36" s="60">
        <v>1258916.5900000001</v>
      </c>
      <c r="M36" s="60">
        <v>1196002.0900000001</v>
      </c>
      <c r="N36" s="60">
        <v>956134.19</v>
      </c>
      <c r="O36" s="66"/>
    </row>
    <row r="37" spans="1:15" s="10" customFormat="1" ht="135" customHeight="1" x14ac:dyDescent="0.25">
      <c r="A37" s="9">
        <v>34</v>
      </c>
      <c r="B37" s="57" t="s">
        <v>179</v>
      </c>
      <c r="C37" s="57" t="s">
        <v>1422</v>
      </c>
      <c r="D37" s="57" t="s">
        <v>1423</v>
      </c>
      <c r="E37" s="58" t="s">
        <v>1353</v>
      </c>
      <c r="F37" s="57" t="s">
        <v>180</v>
      </c>
      <c r="G37" s="57" t="s">
        <v>181</v>
      </c>
      <c r="H37" s="46" t="s">
        <v>182</v>
      </c>
      <c r="I37" s="59">
        <v>42404</v>
      </c>
      <c r="J37" s="59">
        <v>42735</v>
      </c>
      <c r="K37" s="57" t="s">
        <v>183</v>
      </c>
      <c r="L37" s="60">
        <v>2200677</v>
      </c>
      <c r="M37" s="60">
        <v>2000000</v>
      </c>
      <c r="N37" s="60">
        <v>1600000</v>
      </c>
      <c r="O37" s="66"/>
    </row>
    <row r="38" spans="1:15" s="10" customFormat="1" ht="78.75" x14ac:dyDescent="0.25">
      <c r="A38" s="9">
        <v>35</v>
      </c>
      <c r="B38" s="57" t="s">
        <v>184</v>
      </c>
      <c r="C38" s="57" t="s">
        <v>1424</v>
      </c>
      <c r="D38" s="57" t="s">
        <v>1425</v>
      </c>
      <c r="E38" s="58" t="s">
        <v>1384</v>
      </c>
      <c r="F38" s="57" t="s">
        <v>187</v>
      </c>
      <c r="G38" s="57" t="s">
        <v>188</v>
      </c>
      <c r="H38" s="46" t="s">
        <v>189</v>
      </c>
      <c r="I38" s="59">
        <v>42401</v>
      </c>
      <c r="J38" s="59">
        <v>43039</v>
      </c>
      <c r="K38" s="57" t="s">
        <v>190</v>
      </c>
      <c r="L38" s="60">
        <v>2250500</v>
      </c>
      <c r="M38" s="60">
        <v>2250000</v>
      </c>
      <c r="N38" s="60">
        <v>1912500</v>
      </c>
      <c r="O38" s="66"/>
    </row>
    <row r="39" spans="1:15" s="10" customFormat="1" ht="168.75" x14ac:dyDescent="0.25">
      <c r="A39" s="9">
        <v>36</v>
      </c>
      <c r="B39" s="57" t="s">
        <v>1426</v>
      </c>
      <c r="C39" s="57" t="s">
        <v>1427</v>
      </c>
      <c r="D39" s="57" t="s">
        <v>1349</v>
      </c>
      <c r="E39" s="58" t="s">
        <v>1336</v>
      </c>
      <c r="F39" s="57" t="s">
        <v>792</v>
      </c>
      <c r="G39" s="57" t="s">
        <v>793</v>
      </c>
      <c r="H39" s="46" t="s">
        <v>1428</v>
      </c>
      <c r="I39" s="59">
        <v>42275</v>
      </c>
      <c r="J39" s="59">
        <v>43008</v>
      </c>
      <c r="K39" s="57" t="s">
        <v>1429</v>
      </c>
      <c r="L39" s="60">
        <v>1675688.99</v>
      </c>
      <c r="M39" s="60">
        <v>1675688.99</v>
      </c>
      <c r="N39" s="60">
        <v>1424335.64</v>
      </c>
      <c r="O39" s="66"/>
    </row>
    <row r="40" spans="1:15" s="10" customFormat="1" ht="90" customHeight="1" x14ac:dyDescent="0.25">
      <c r="A40" s="9">
        <v>37</v>
      </c>
      <c r="B40" s="57" t="s">
        <v>191</v>
      </c>
      <c r="C40" s="57" t="s">
        <v>192</v>
      </c>
      <c r="D40" s="57" t="s">
        <v>1430</v>
      </c>
      <c r="E40" s="58" t="s">
        <v>1379</v>
      </c>
      <c r="F40" s="57" t="s">
        <v>193</v>
      </c>
      <c r="G40" s="57" t="s">
        <v>194</v>
      </c>
      <c r="H40" s="46" t="s">
        <v>195</v>
      </c>
      <c r="I40" s="59">
        <v>42446</v>
      </c>
      <c r="J40" s="59">
        <v>42825</v>
      </c>
      <c r="K40" s="57" t="s">
        <v>196</v>
      </c>
      <c r="L40" s="60">
        <v>3999995.94</v>
      </c>
      <c r="M40" s="60">
        <v>3999995.94</v>
      </c>
      <c r="N40" s="60">
        <v>3399996.54</v>
      </c>
      <c r="O40" s="66"/>
    </row>
    <row r="41" spans="1:15" s="10" customFormat="1" ht="135" customHeight="1" x14ac:dyDescent="0.25">
      <c r="A41" s="9">
        <v>38</v>
      </c>
      <c r="B41" s="57" t="s">
        <v>197</v>
      </c>
      <c r="C41" s="57" t="s">
        <v>1431</v>
      </c>
      <c r="D41" s="57" t="s">
        <v>1432</v>
      </c>
      <c r="E41" s="58" t="s">
        <v>1353</v>
      </c>
      <c r="F41" s="57" t="s">
        <v>198</v>
      </c>
      <c r="G41" s="57" t="s">
        <v>199</v>
      </c>
      <c r="H41" s="46" t="s">
        <v>200</v>
      </c>
      <c r="I41" s="59">
        <v>42433</v>
      </c>
      <c r="J41" s="59">
        <v>43190</v>
      </c>
      <c r="K41" s="57" t="s">
        <v>201</v>
      </c>
      <c r="L41" s="60">
        <v>1280000</v>
      </c>
      <c r="M41" s="60">
        <v>1280000</v>
      </c>
      <c r="N41" s="60">
        <v>1024000</v>
      </c>
      <c r="O41" s="66"/>
    </row>
    <row r="42" spans="1:15" s="10" customFormat="1" ht="123.75" customHeight="1" x14ac:dyDescent="0.25">
      <c r="A42" s="9">
        <v>39</v>
      </c>
      <c r="B42" s="57" t="s">
        <v>1433</v>
      </c>
      <c r="C42" s="57" t="s">
        <v>1434</v>
      </c>
      <c r="D42" s="57" t="s">
        <v>1435</v>
      </c>
      <c r="E42" s="58" t="s">
        <v>1384</v>
      </c>
      <c r="F42" s="57" t="s">
        <v>1436</v>
      </c>
      <c r="G42" s="57" t="s">
        <v>1437</v>
      </c>
      <c r="H42" s="46" t="s">
        <v>1438</v>
      </c>
      <c r="I42" s="59">
        <v>42388</v>
      </c>
      <c r="J42" s="59">
        <v>43069</v>
      </c>
      <c r="K42" s="57" t="s">
        <v>1439</v>
      </c>
      <c r="L42" s="60">
        <v>1888091.72</v>
      </c>
      <c r="M42" s="60">
        <v>1888091.72</v>
      </c>
      <c r="N42" s="60">
        <v>1604877.96</v>
      </c>
      <c r="O42" s="66"/>
    </row>
    <row r="43" spans="1:15" s="10" customFormat="1" ht="213.75" x14ac:dyDescent="0.25">
      <c r="A43" s="9">
        <v>40</v>
      </c>
      <c r="B43" s="57" t="s">
        <v>1440</v>
      </c>
      <c r="C43" s="57" t="s">
        <v>1441</v>
      </c>
      <c r="D43" s="57" t="s">
        <v>1442</v>
      </c>
      <c r="E43" s="58" t="s">
        <v>1377</v>
      </c>
      <c r="F43" s="57" t="s">
        <v>926</v>
      </c>
      <c r="G43" s="57" t="s">
        <v>927</v>
      </c>
      <c r="H43" s="46" t="s">
        <v>1443</v>
      </c>
      <c r="I43" s="59">
        <v>42401</v>
      </c>
      <c r="J43" s="59">
        <v>42460</v>
      </c>
      <c r="K43" s="57" t="s">
        <v>1444</v>
      </c>
      <c r="L43" s="60">
        <v>3998000</v>
      </c>
      <c r="M43" s="60">
        <v>3998000</v>
      </c>
      <c r="N43" s="60">
        <v>3348325</v>
      </c>
      <c r="O43" s="66"/>
    </row>
    <row r="44" spans="1:15" s="10" customFormat="1" ht="67.5" customHeight="1" x14ac:dyDescent="0.25">
      <c r="A44" s="9">
        <v>41</v>
      </c>
      <c r="B44" s="57" t="s">
        <v>202</v>
      </c>
      <c r="C44" s="57" t="s">
        <v>203</v>
      </c>
      <c r="D44" s="57" t="s">
        <v>1445</v>
      </c>
      <c r="E44" s="58" t="s">
        <v>1446</v>
      </c>
      <c r="F44" s="57" t="s">
        <v>205</v>
      </c>
      <c r="G44" s="57" t="s">
        <v>206</v>
      </c>
      <c r="H44" s="46" t="s">
        <v>207</v>
      </c>
      <c r="I44" s="59">
        <v>42307</v>
      </c>
      <c r="J44" s="59">
        <v>43190</v>
      </c>
      <c r="K44" s="57" t="s">
        <v>208</v>
      </c>
      <c r="L44" s="60">
        <v>4002180.89</v>
      </c>
      <c r="M44" s="60">
        <v>3739166.65</v>
      </c>
      <c r="N44" s="60">
        <v>3178291.9</v>
      </c>
      <c r="O44" s="66"/>
    </row>
    <row r="45" spans="1:15" s="10" customFormat="1" ht="112.5" customHeight="1" x14ac:dyDescent="0.25">
      <c r="A45" s="9">
        <v>42</v>
      </c>
      <c r="B45" s="57" t="s">
        <v>209</v>
      </c>
      <c r="C45" s="57" t="s">
        <v>1447</v>
      </c>
      <c r="D45" s="57" t="s">
        <v>1448</v>
      </c>
      <c r="E45" s="58" t="s">
        <v>1449</v>
      </c>
      <c r="F45" s="57" t="s">
        <v>211</v>
      </c>
      <c r="G45" s="57" t="s">
        <v>212</v>
      </c>
      <c r="H45" s="46" t="s">
        <v>213</v>
      </c>
      <c r="I45" s="59">
        <v>42370</v>
      </c>
      <c r="J45" s="59">
        <v>43373</v>
      </c>
      <c r="K45" s="57" t="s">
        <v>214</v>
      </c>
      <c r="L45" s="60">
        <v>4000000</v>
      </c>
      <c r="M45" s="60">
        <v>4000000</v>
      </c>
      <c r="N45" s="60">
        <v>3400000</v>
      </c>
      <c r="O45" s="66"/>
    </row>
    <row r="46" spans="1:15" s="10" customFormat="1" ht="123.75" x14ac:dyDescent="0.25">
      <c r="A46" s="9">
        <v>43</v>
      </c>
      <c r="B46" s="57" t="s">
        <v>215</v>
      </c>
      <c r="C46" s="57" t="s">
        <v>216</v>
      </c>
      <c r="D46" s="57" t="s">
        <v>1450</v>
      </c>
      <c r="E46" s="58" t="s">
        <v>1366</v>
      </c>
      <c r="F46" s="57" t="s">
        <v>217</v>
      </c>
      <c r="G46" s="57" t="s">
        <v>218</v>
      </c>
      <c r="H46" s="46" t="s">
        <v>219</v>
      </c>
      <c r="I46" s="59">
        <v>42437</v>
      </c>
      <c r="J46" s="59">
        <v>43100</v>
      </c>
      <c r="K46" s="57" t="s">
        <v>220</v>
      </c>
      <c r="L46" s="60">
        <v>3999541.93</v>
      </c>
      <c r="M46" s="60">
        <v>3999541.93</v>
      </c>
      <c r="N46" s="60">
        <v>3399610.64</v>
      </c>
      <c r="O46" s="66"/>
    </row>
    <row r="47" spans="1:15" s="10" customFormat="1" ht="123.75" x14ac:dyDescent="0.25">
      <c r="A47" s="9">
        <v>44</v>
      </c>
      <c r="B47" s="57" t="s">
        <v>221</v>
      </c>
      <c r="C47" s="57" t="s">
        <v>1451</v>
      </c>
      <c r="D47" s="57" t="s">
        <v>1452</v>
      </c>
      <c r="E47" s="58" t="s">
        <v>1370</v>
      </c>
      <c r="F47" s="57" t="s">
        <v>223</v>
      </c>
      <c r="G47" s="57" t="s">
        <v>224</v>
      </c>
      <c r="H47" s="46" t="s">
        <v>225</v>
      </c>
      <c r="I47" s="59">
        <v>42380</v>
      </c>
      <c r="J47" s="59">
        <v>43069</v>
      </c>
      <c r="K47" s="57" t="s">
        <v>226</v>
      </c>
      <c r="L47" s="60">
        <v>7724241.2000000002</v>
      </c>
      <c r="M47" s="60">
        <v>5590806.2000000002</v>
      </c>
      <c r="N47" s="60">
        <v>4752185.2699999996</v>
      </c>
      <c r="O47" s="66"/>
    </row>
    <row r="48" spans="1:15" s="10" customFormat="1" ht="101.25" customHeight="1" x14ac:dyDescent="0.25">
      <c r="A48" s="9">
        <v>45</v>
      </c>
      <c r="B48" s="57" t="s">
        <v>227</v>
      </c>
      <c r="C48" s="57" t="s">
        <v>228</v>
      </c>
      <c r="D48" s="57" t="s">
        <v>1453</v>
      </c>
      <c r="E48" s="58" t="s">
        <v>1370</v>
      </c>
      <c r="F48" s="57" t="s">
        <v>229</v>
      </c>
      <c r="G48" s="57" t="s">
        <v>230</v>
      </c>
      <c r="H48" s="46" t="s">
        <v>231</v>
      </c>
      <c r="I48" s="59">
        <v>42370</v>
      </c>
      <c r="J48" s="59">
        <v>43465</v>
      </c>
      <c r="K48" s="57" t="s">
        <v>232</v>
      </c>
      <c r="L48" s="60">
        <v>4136998.9</v>
      </c>
      <c r="M48" s="60">
        <v>3997883.12</v>
      </c>
      <c r="N48" s="60">
        <v>3398200.65</v>
      </c>
      <c r="O48" s="66"/>
    </row>
    <row r="49" spans="1:15" s="10" customFormat="1" ht="135" x14ac:dyDescent="0.25">
      <c r="A49" s="9">
        <v>46</v>
      </c>
      <c r="B49" s="57" t="s">
        <v>233</v>
      </c>
      <c r="C49" s="57" t="s">
        <v>234</v>
      </c>
      <c r="D49" s="57" t="s">
        <v>1454</v>
      </c>
      <c r="E49" s="58" t="s">
        <v>1356</v>
      </c>
      <c r="F49" s="57" t="s">
        <v>236</v>
      </c>
      <c r="G49" s="57" t="s">
        <v>237</v>
      </c>
      <c r="H49" s="46" t="s">
        <v>238</v>
      </c>
      <c r="I49" s="59">
        <v>42314</v>
      </c>
      <c r="J49" s="59">
        <v>43100</v>
      </c>
      <c r="K49" s="57" t="s">
        <v>239</v>
      </c>
      <c r="L49" s="60">
        <v>4131967.11</v>
      </c>
      <c r="M49" s="60">
        <v>3993347.59</v>
      </c>
      <c r="N49" s="60">
        <v>3394345.45</v>
      </c>
      <c r="O49" s="66"/>
    </row>
    <row r="50" spans="1:15" s="10" customFormat="1" ht="123.75" x14ac:dyDescent="0.25">
      <c r="A50" s="9">
        <v>47</v>
      </c>
      <c r="B50" s="57" t="s">
        <v>1455</v>
      </c>
      <c r="C50" s="57" t="s">
        <v>1456</v>
      </c>
      <c r="D50" s="57" t="s">
        <v>1457</v>
      </c>
      <c r="E50" s="58" t="s">
        <v>1336</v>
      </c>
      <c r="F50" s="57" t="s">
        <v>163</v>
      </c>
      <c r="G50" s="57" t="s">
        <v>867</v>
      </c>
      <c r="H50" s="46" t="s">
        <v>1458</v>
      </c>
      <c r="I50" s="59">
        <v>41640</v>
      </c>
      <c r="J50" s="59">
        <v>42460</v>
      </c>
      <c r="K50" s="57" t="s">
        <v>1459</v>
      </c>
      <c r="L50" s="60">
        <v>9719819.5299999993</v>
      </c>
      <c r="M50" s="60">
        <v>4817977.22</v>
      </c>
      <c r="N50" s="60">
        <v>4095280.63</v>
      </c>
      <c r="O50" s="66"/>
    </row>
    <row r="51" spans="1:15" s="10" customFormat="1" ht="101.25" x14ac:dyDescent="0.25">
      <c r="A51" s="9">
        <v>48</v>
      </c>
      <c r="B51" s="57" t="s">
        <v>240</v>
      </c>
      <c r="C51" s="57" t="s">
        <v>1460</v>
      </c>
      <c r="D51" s="57" t="s">
        <v>1461</v>
      </c>
      <c r="E51" s="58" t="s">
        <v>1356</v>
      </c>
      <c r="F51" s="57" t="s">
        <v>242</v>
      </c>
      <c r="G51" s="57" t="s">
        <v>243</v>
      </c>
      <c r="H51" s="46" t="s">
        <v>244</v>
      </c>
      <c r="I51" s="59">
        <v>42326</v>
      </c>
      <c r="J51" s="59">
        <v>43100</v>
      </c>
      <c r="K51" s="57" t="s">
        <v>245</v>
      </c>
      <c r="L51" s="60">
        <v>4708163.05</v>
      </c>
      <c r="M51" s="60">
        <v>3866190.05</v>
      </c>
      <c r="N51" s="60">
        <v>3286261.54</v>
      </c>
      <c r="O51" s="66"/>
    </row>
    <row r="52" spans="1:15" s="10" customFormat="1" ht="135" x14ac:dyDescent="0.25">
      <c r="A52" s="9">
        <v>49</v>
      </c>
      <c r="B52" s="57" t="s">
        <v>1462</v>
      </c>
      <c r="C52" s="57" t="s">
        <v>1463</v>
      </c>
      <c r="D52" s="57" t="s">
        <v>1464</v>
      </c>
      <c r="E52" s="58" t="s">
        <v>1446</v>
      </c>
      <c r="F52" s="57" t="s">
        <v>517</v>
      </c>
      <c r="G52" s="57" t="s">
        <v>518</v>
      </c>
      <c r="H52" s="46" t="s">
        <v>1465</v>
      </c>
      <c r="I52" s="59">
        <v>42327</v>
      </c>
      <c r="J52" s="59">
        <v>42978</v>
      </c>
      <c r="K52" s="57" t="s">
        <v>1466</v>
      </c>
      <c r="L52" s="60">
        <v>4780207.5999999996</v>
      </c>
      <c r="M52" s="60">
        <v>3999818.88</v>
      </c>
      <c r="N52" s="60">
        <v>3399846.04</v>
      </c>
      <c r="O52" s="66"/>
    </row>
    <row r="53" spans="1:15" s="10" customFormat="1" ht="123.75" x14ac:dyDescent="0.25">
      <c r="A53" s="9">
        <v>50</v>
      </c>
      <c r="B53" s="57" t="s">
        <v>2046</v>
      </c>
      <c r="C53" s="57" t="s">
        <v>2047</v>
      </c>
      <c r="D53" s="58" t="s">
        <v>2048</v>
      </c>
      <c r="E53" s="57" t="s">
        <v>1350</v>
      </c>
      <c r="F53" s="57" t="s">
        <v>2049</v>
      </c>
      <c r="G53" s="57" t="s">
        <v>2050</v>
      </c>
      <c r="H53" s="57" t="s">
        <v>2052</v>
      </c>
      <c r="I53" s="59">
        <v>41640</v>
      </c>
      <c r="J53" s="59">
        <v>43465</v>
      </c>
      <c r="K53" s="57" t="s">
        <v>2051</v>
      </c>
      <c r="L53" s="60">
        <v>1787343.14</v>
      </c>
      <c r="M53" s="60">
        <v>1787343.14</v>
      </c>
      <c r="N53" s="60">
        <v>1519241.66</v>
      </c>
      <c r="O53" s="59"/>
    </row>
    <row r="54" spans="1:15" s="10" customFormat="1" ht="90" x14ac:dyDescent="0.25">
      <c r="A54" s="9">
        <v>51</v>
      </c>
      <c r="B54" s="57" t="s">
        <v>246</v>
      </c>
      <c r="C54" s="57" t="s">
        <v>247</v>
      </c>
      <c r="D54" s="57" t="s">
        <v>1467</v>
      </c>
      <c r="E54" s="58" t="s">
        <v>1377</v>
      </c>
      <c r="F54" s="57" t="s">
        <v>248</v>
      </c>
      <c r="G54" s="57" t="s">
        <v>249</v>
      </c>
      <c r="H54" s="46" t="s">
        <v>250</v>
      </c>
      <c r="I54" s="59">
        <v>42340</v>
      </c>
      <c r="J54" s="59">
        <v>43054</v>
      </c>
      <c r="K54" s="57" t="s">
        <v>251</v>
      </c>
      <c r="L54" s="60">
        <v>1156612.67</v>
      </c>
      <c r="M54" s="60">
        <v>1155505.67</v>
      </c>
      <c r="N54" s="60">
        <v>982179.81</v>
      </c>
      <c r="O54" s="66"/>
    </row>
    <row r="55" spans="1:15" s="10" customFormat="1" ht="315" x14ac:dyDescent="0.25">
      <c r="A55" s="9">
        <v>52</v>
      </c>
      <c r="B55" s="57" t="s">
        <v>252</v>
      </c>
      <c r="C55" s="57" t="s">
        <v>253</v>
      </c>
      <c r="D55" s="57" t="s">
        <v>1468</v>
      </c>
      <c r="E55" s="58" t="s">
        <v>1379</v>
      </c>
      <c r="F55" s="57" t="s">
        <v>254</v>
      </c>
      <c r="G55" s="57" t="s">
        <v>255</v>
      </c>
      <c r="H55" s="46" t="s">
        <v>256</v>
      </c>
      <c r="I55" s="59">
        <v>42446</v>
      </c>
      <c r="J55" s="59">
        <v>43100</v>
      </c>
      <c r="K55" s="57" t="s">
        <v>257</v>
      </c>
      <c r="L55" s="60">
        <v>3768228.92</v>
      </c>
      <c r="M55" s="60">
        <v>3749778.92</v>
      </c>
      <c r="N55" s="60">
        <v>3187312.08</v>
      </c>
      <c r="O55" s="66"/>
    </row>
    <row r="56" spans="1:15" s="10" customFormat="1" ht="135" x14ac:dyDescent="0.25">
      <c r="A56" s="9">
        <v>53</v>
      </c>
      <c r="B56" s="57" t="s">
        <v>258</v>
      </c>
      <c r="C56" s="57" t="s">
        <v>259</v>
      </c>
      <c r="D56" s="57" t="s">
        <v>1469</v>
      </c>
      <c r="E56" s="58" t="s">
        <v>1370</v>
      </c>
      <c r="F56" s="57" t="s">
        <v>260</v>
      </c>
      <c r="G56" s="57" t="s">
        <v>261</v>
      </c>
      <c r="H56" s="46" t="s">
        <v>262</v>
      </c>
      <c r="I56" s="59">
        <v>41640</v>
      </c>
      <c r="J56" s="59">
        <v>43465</v>
      </c>
      <c r="K56" s="57" t="s">
        <v>263</v>
      </c>
      <c r="L56" s="60">
        <v>4207665.07</v>
      </c>
      <c r="M56" s="60">
        <v>3999361.51</v>
      </c>
      <c r="N56" s="60">
        <v>3399457.28</v>
      </c>
      <c r="O56" s="66"/>
    </row>
    <row r="57" spans="1:15" s="10" customFormat="1" ht="371.25" x14ac:dyDescent="0.25">
      <c r="A57" s="9">
        <v>54</v>
      </c>
      <c r="B57" s="57" t="s">
        <v>264</v>
      </c>
      <c r="C57" s="57" t="s">
        <v>265</v>
      </c>
      <c r="D57" s="57" t="s">
        <v>1470</v>
      </c>
      <c r="E57" s="58" t="s">
        <v>1350</v>
      </c>
      <c r="F57" s="57" t="s">
        <v>266</v>
      </c>
      <c r="G57" s="57" t="s">
        <v>267</v>
      </c>
      <c r="H57" s="46" t="s">
        <v>268</v>
      </c>
      <c r="I57" s="59">
        <v>42401</v>
      </c>
      <c r="J57" s="59">
        <v>42916</v>
      </c>
      <c r="K57" s="57" t="s">
        <v>269</v>
      </c>
      <c r="L57" s="60">
        <v>890811.84</v>
      </c>
      <c r="M57" s="60">
        <v>880356.84</v>
      </c>
      <c r="N57" s="60">
        <v>748303.31</v>
      </c>
      <c r="O57" s="66"/>
    </row>
    <row r="58" spans="1:15" s="10" customFormat="1" ht="101.25" x14ac:dyDescent="0.25">
      <c r="A58" s="9">
        <v>55</v>
      </c>
      <c r="B58" s="57" t="s">
        <v>270</v>
      </c>
      <c r="C58" s="57" t="s">
        <v>271</v>
      </c>
      <c r="D58" s="57" t="s">
        <v>1471</v>
      </c>
      <c r="E58" s="58" t="s">
        <v>1377</v>
      </c>
      <c r="F58" s="57" t="s">
        <v>272</v>
      </c>
      <c r="G58" s="57" t="s">
        <v>273</v>
      </c>
      <c r="H58" s="46" t="s">
        <v>274</v>
      </c>
      <c r="I58" s="59">
        <v>42248</v>
      </c>
      <c r="J58" s="59">
        <v>43100</v>
      </c>
      <c r="K58" s="57" t="s">
        <v>275</v>
      </c>
      <c r="L58" s="60">
        <v>5010364.38</v>
      </c>
      <c r="M58" s="60">
        <v>4612540</v>
      </c>
      <c r="N58" s="60">
        <v>3920659</v>
      </c>
      <c r="O58" s="66"/>
    </row>
    <row r="59" spans="1:15" s="10" customFormat="1" ht="326.25" x14ac:dyDescent="0.25">
      <c r="A59" s="9">
        <v>56</v>
      </c>
      <c r="B59" s="57" t="s">
        <v>276</v>
      </c>
      <c r="C59" s="57" t="s">
        <v>277</v>
      </c>
      <c r="D59" s="57" t="s">
        <v>1472</v>
      </c>
      <c r="E59" s="58" t="s">
        <v>1377</v>
      </c>
      <c r="F59" s="57" t="s">
        <v>279</v>
      </c>
      <c r="G59" s="57" t="s">
        <v>280</v>
      </c>
      <c r="H59" s="46" t="s">
        <v>281</v>
      </c>
      <c r="I59" s="59">
        <v>42387</v>
      </c>
      <c r="J59" s="59">
        <v>43069</v>
      </c>
      <c r="K59" s="57" t="s">
        <v>282</v>
      </c>
      <c r="L59" s="60">
        <v>3163866.9</v>
      </c>
      <c r="M59" s="60">
        <v>3162636.9</v>
      </c>
      <c r="N59" s="60">
        <v>2688241.36</v>
      </c>
      <c r="O59" s="66"/>
    </row>
    <row r="60" spans="1:15" s="10" customFormat="1" ht="225" x14ac:dyDescent="0.25">
      <c r="A60" s="9">
        <v>57</v>
      </c>
      <c r="B60" s="57" t="s">
        <v>283</v>
      </c>
      <c r="C60" s="57" t="s">
        <v>1473</v>
      </c>
      <c r="D60" s="57" t="s">
        <v>1474</v>
      </c>
      <c r="E60" s="58" t="s">
        <v>1366</v>
      </c>
      <c r="F60" s="57" t="s">
        <v>285</v>
      </c>
      <c r="G60" s="57" t="s">
        <v>286</v>
      </c>
      <c r="H60" s="46" t="s">
        <v>287</v>
      </c>
      <c r="I60" s="59">
        <v>42412</v>
      </c>
      <c r="J60" s="59">
        <v>42916</v>
      </c>
      <c r="K60" s="57" t="s">
        <v>288</v>
      </c>
      <c r="L60" s="60">
        <v>2465917.37</v>
      </c>
      <c r="M60" s="60">
        <v>2446975.37</v>
      </c>
      <c r="N60" s="60">
        <v>2079929.06</v>
      </c>
      <c r="O60" s="66"/>
    </row>
    <row r="61" spans="1:15" s="10" customFormat="1" ht="90" x14ac:dyDescent="0.25">
      <c r="A61" s="9">
        <v>58</v>
      </c>
      <c r="B61" s="57" t="s">
        <v>289</v>
      </c>
      <c r="C61" s="57" t="s">
        <v>290</v>
      </c>
      <c r="D61" s="57" t="s">
        <v>1475</v>
      </c>
      <c r="E61" s="58" t="s">
        <v>1446</v>
      </c>
      <c r="F61" s="57" t="s">
        <v>291</v>
      </c>
      <c r="G61" s="57" t="s">
        <v>292</v>
      </c>
      <c r="H61" s="46" t="s">
        <v>293</v>
      </c>
      <c r="I61" s="59">
        <v>42125</v>
      </c>
      <c r="J61" s="59">
        <v>42855</v>
      </c>
      <c r="K61" s="57" t="s">
        <v>294</v>
      </c>
      <c r="L61" s="60">
        <v>1185470.6200000001</v>
      </c>
      <c r="M61" s="60">
        <v>1185470.6200000001</v>
      </c>
      <c r="N61" s="60">
        <v>1007650.02</v>
      </c>
      <c r="O61" s="66"/>
    </row>
    <row r="62" spans="1:15" s="10" customFormat="1" ht="112.5" x14ac:dyDescent="0.25">
      <c r="A62" s="9">
        <v>59</v>
      </c>
      <c r="B62" s="57" t="s">
        <v>295</v>
      </c>
      <c r="C62" s="57" t="s">
        <v>296</v>
      </c>
      <c r="D62" s="57" t="s">
        <v>1476</v>
      </c>
      <c r="E62" s="58" t="s">
        <v>1345</v>
      </c>
      <c r="F62" s="57" t="s">
        <v>297</v>
      </c>
      <c r="G62" s="57" t="s">
        <v>298</v>
      </c>
      <c r="H62" s="46" t="s">
        <v>299</v>
      </c>
      <c r="I62" s="59">
        <v>42436</v>
      </c>
      <c r="J62" s="59">
        <v>43220</v>
      </c>
      <c r="K62" s="57" t="s">
        <v>300</v>
      </c>
      <c r="L62" s="60">
        <v>8090077.0800000001</v>
      </c>
      <c r="M62" s="60">
        <v>8000000</v>
      </c>
      <c r="N62" s="60">
        <v>6800000</v>
      </c>
      <c r="O62" s="66"/>
    </row>
    <row r="63" spans="1:15" s="10" customFormat="1" ht="270" x14ac:dyDescent="0.25">
      <c r="A63" s="9">
        <v>60</v>
      </c>
      <c r="B63" s="57" t="s">
        <v>301</v>
      </c>
      <c r="C63" s="57" t="s">
        <v>302</v>
      </c>
      <c r="D63" s="57" t="s">
        <v>1477</v>
      </c>
      <c r="E63" s="58" t="s">
        <v>1356</v>
      </c>
      <c r="F63" s="57" t="s">
        <v>303</v>
      </c>
      <c r="G63" s="57" t="s">
        <v>304</v>
      </c>
      <c r="H63" s="46" t="s">
        <v>305</v>
      </c>
      <c r="I63" s="59">
        <v>42401</v>
      </c>
      <c r="J63" s="59">
        <v>42674</v>
      </c>
      <c r="K63" s="57" t="s">
        <v>306</v>
      </c>
      <c r="L63" s="60">
        <v>4306801.46</v>
      </c>
      <c r="M63" s="60">
        <v>3981003.94</v>
      </c>
      <c r="N63" s="60">
        <v>3383853.34</v>
      </c>
      <c r="O63" s="66"/>
    </row>
    <row r="64" spans="1:15" s="10" customFormat="1" ht="112.5" x14ac:dyDescent="0.25">
      <c r="A64" s="9">
        <v>61</v>
      </c>
      <c r="B64" s="57" t="s">
        <v>1478</v>
      </c>
      <c r="C64" s="57" t="s">
        <v>1479</v>
      </c>
      <c r="D64" s="57" t="s">
        <v>1480</v>
      </c>
      <c r="E64" s="58" t="s">
        <v>1379</v>
      </c>
      <c r="F64" s="57" t="s">
        <v>193</v>
      </c>
      <c r="G64" s="57" t="s">
        <v>1481</v>
      </c>
      <c r="H64" s="46" t="s">
        <v>1482</v>
      </c>
      <c r="I64" s="59">
        <v>42287</v>
      </c>
      <c r="J64" s="59">
        <v>42735</v>
      </c>
      <c r="K64" s="57" t="s">
        <v>1483</v>
      </c>
      <c r="L64" s="60">
        <v>37983554.770000003</v>
      </c>
      <c r="M64" s="60">
        <v>8000000</v>
      </c>
      <c r="N64" s="60">
        <v>6800000</v>
      </c>
      <c r="O64" s="66"/>
    </row>
    <row r="65" spans="1:15" s="10" customFormat="1" ht="101.25" x14ac:dyDescent="0.25">
      <c r="A65" s="9">
        <v>62</v>
      </c>
      <c r="B65" s="57" t="s">
        <v>307</v>
      </c>
      <c r="C65" s="57" t="s">
        <v>1484</v>
      </c>
      <c r="D65" s="57" t="s">
        <v>1485</v>
      </c>
      <c r="E65" s="58" t="s">
        <v>1356</v>
      </c>
      <c r="F65" s="57" t="s">
        <v>308</v>
      </c>
      <c r="G65" s="57" t="s">
        <v>309</v>
      </c>
      <c r="H65" s="46" t="s">
        <v>310</v>
      </c>
      <c r="I65" s="59">
        <v>42430</v>
      </c>
      <c r="J65" s="59">
        <v>42704</v>
      </c>
      <c r="K65" s="57" t="s">
        <v>311</v>
      </c>
      <c r="L65" s="60">
        <v>3259900.63</v>
      </c>
      <c r="M65" s="60">
        <v>3259900.63</v>
      </c>
      <c r="N65" s="60">
        <v>2770915.53</v>
      </c>
      <c r="O65" s="66"/>
    </row>
    <row r="66" spans="1:15" s="10" customFormat="1" ht="337.5" x14ac:dyDescent="0.25">
      <c r="A66" s="9">
        <v>63</v>
      </c>
      <c r="B66" s="57" t="s">
        <v>1486</v>
      </c>
      <c r="C66" s="57" t="s">
        <v>1487</v>
      </c>
      <c r="D66" s="57" t="s">
        <v>1488</v>
      </c>
      <c r="E66" s="58" t="s">
        <v>1345</v>
      </c>
      <c r="F66" s="57" t="s">
        <v>1489</v>
      </c>
      <c r="G66" s="57" t="s">
        <v>1490</v>
      </c>
      <c r="H66" s="46" t="s">
        <v>1491</v>
      </c>
      <c r="I66" s="59">
        <v>42247</v>
      </c>
      <c r="J66" s="59">
        <v>42978</v>
      </c>
      <c r="K66" s="57" t="s">
        <v>1492</v>
      </c>
      <c r="L66" s="60">
        <v>4165833.54</v>
      </c>
      <c r="M66" s="60">
        <v>3604049.23</v>
      </c>
      <c r="N66" s="60">
        <v>3063441.84</v>
      </c>
      <c r="O66" s="66"/>
    </row>
    <row r="67" spans="1:15" s="10" customFormat="1" ht="157.5" x14ac:dyDescent="0.25">
      <c r="A67" s="9">
        <v>64</v>
      </c>
      <c r="B67" s="57" t="s">
        <v>312</v>
      </c>
      <c r="C67" s="57" t="s">
        <v>313</v>
      </c>
      <c r="D67" s="57" t="s">
        <v>1493</v>
      </c>
      <c r="E67" s="58" t="s">
        <v>1338</v>
      </c>
      <c r="F67" s="57" t="s">
        <v>211</v>
      </c>
      <c r="G67" s="57" t="s">
        <v>314</v>
      </c>
      <c r="H67" s="46" t="s">
        <v>1494</v>
      </c>
      <c r="I67" s="59">
        <v>41640</v>
      </c>
      <c r="J67" s="59">
        <v>43100</v>
      </c>
      <c r="K67" s="57" t="s">
        <v>315</v>
      </c>
      <c r="L67" s="60">
        <v>3532502.97</v>
      </c>
      <c r="M67" s="60">
        <v>3357283.64</v>
      </c>
      <c r="N67" s="60">
        <v>2853691.09</v>
      </c>
      <c r="O67" s="66"/>
    </row>
    <row r="68" spans="1:15" s="10" customFormat="1" ht="157.5" x14ac:dyDescent="0.25">
      <c r="A68" s="9">
        <v>65</v>
      </c>
      <c r="B68" s="57" t="s">
        <v>1495</v>
      </c>
      <c r="C68" s="57" t="s">
        <v>1496</v>
      </c>
      <c r="D68" s="57" t="s">
        <v>1497</v>
      </c>
      <c r="E68" s="58" t="s">
        <v>1356</v>
      </c>
      <c r="F68" s="57" t="s">
        <v>1498</v>
      </c>
      <c r="G68" s="57" t="s">
        <v>1499</v>
      </c>
      <c r="H68" s="46" t="s">
        <v>1500</v>
      </c>
      <c r="I68" s="59">
        <v>41730</v>
      </c>
      <c r="J68" s="59">
        <v>43100</v>
      </c>
      <c r="K68" s="57" t="s">
        <v>1501</v>
      </c>
      <c r="L68" s="60">
        <v>6221215.0300000003</v>
      </c>
      <c r="M68" s="60">
        <v>5685637.4500000002</v>
      </c>
      <c r="N68" s="60">
        <v>4832791.83</v>
      </c>
      <c r="O68" s="66"/>
    </row>
    <row r="69" spans="1:15" s="10" customFormat="1" ht="168.75" x14ac:dyDescent="0.25">
      <c r="A69" s="9">
        <v>66</v>
      </c>
      <c r="B69" s="57" t="s">
        <v>1502</v>
      </c>
      <c r="C69" s="57" t="s">
        <v>1503</v>
      </c>
      <c r="D69" s="57" t="s">
        <v>1504</v>
      </c>
      <c r="E69" s="58" t="s">
        <v>1446</v>
      </c>
      <c r="F69" s="57" t="s">
        <v>549</v>
      </c>
      <c r="G69" s="57" t="s">
        <v>550</v>
      </c>
      <c r="H69" s="46" t="s">
        <v>1505</v>
      </c>
      <c r="I69" s="59">
        <v>42339</v>
      </c>
      <c r="J69" s="59">
        <v>42978</v>
      </c>
      <c r="K69" s="57" t="s">
        <v>1506</v>
      </c>
      <c r="L69" s="60">
        <v>2000000</v>
      </c>
      <c r="M69" s="60">
        <v>2000000</v>
      </c>
      <c r="N69" s="60">
        <v>1700000</v>
      </c>
      <c r="O69" s="66"/>
    </row>
    <row r="70" spans="1:15" s="10" customFormat="1" ht="168.75" x14ac:dyDescent="0.25">
      <c r="A70" s="9">
        <v>67</v>
      </c>
      <c r="B70" s="57" t="s">
        <v>1507</v>
      </c>
      <c r="C70" s="57" t="s">
        <v>1508</v>
      </c>
      <c r="D70" s="57" t="s">
        <v>1509</v>
      </c>
      <c r="E70" s="58" t="s">
        <v>1370</v>
      </c>
      <c r="F70" s="57" t="s">
        <v>411</v>
      </c>
      <c r="G70" s="57" t="s">
        <v>412</v>
      </c>
      <c r="H70" s="46" t="s">
        <v>1510</v>
      </c>
      <c r="I70" s="59">
        <v>42614</v>
      </c>
      <c r="J70" s="59">
        <v>42794</v>
      </c>
      <c r="K70" s="57" t="s">
        <v>1511</v>
      </c>
      <c r="L70" s="60">
        <v>2010000</v>
      </c>
      <c r="M70" s="60">
        <v>2000000</v>
      </c>
      <c r="N70" s="60">
        <v>1700000</v>
      </c>
      <c r="O70" s="66"/>
    </row>
    <row r="71" spans="1:15" s="10" customFormat="1" ht="135" x14ac:dyDescent="0.25">
      <c r="A71" s="9">
        <v>68</v>
      </c>
      <c r="B71" s="57" t="s">
        <v>1512</v>
      </c>
      <c r="C71" s="57" t="s">
        <v>1513</v>
      </c>
      <c r="D71" s="57" t="s">
        <v>1514</v>
      </c>
      <c r="E71" s="58" t="s">
        <v>1336</v>
      </c>
      <c r="F71" s="57" t="s">
        <v>163</v>
      </c>
      <c r="G71" s="57" t="s">
        <v>571</v>
      </c>
      <c r="H71" s="46" t="s">
        <v>1515</v>
      </c>
      <c r="I71" s="59">
        <v>42248</v>
      </c>
      <c r="J71" s="59">
        <v>42735</v>
      </c>
      <c r="K71" s="57" t="s">
        <v>1516</v>
      </c>
      <c r="L71" s="60">
        <v>2769885.13</v>
      </c>
      <c r="M71" s="60">
        <v>2000000</v>
      </c>
      <c r="N71" s="60">
        <v>1700000</v>
      </c>
      <c r="O71" s="66"/>
    </row>
    <row r="72" spans="1:15" s="10" customFormat="1" ht="67.5" x14ac:dyDescent="0.25">
      <c r="A72" s="9">
        <v>69</v>
      </c>
      <c r="B72" s="57" t="s">
        <v>1622</v>
      </c>
      <c r="C72" s="57" t="s">
        <v>1623</v>
      </c>
      <c r="D72" s="57" t="s">
        <v>1621</v>
      </c>
      <c r="E72" s="58" t="s">
        <v>1393</v>
      </c>
      <c r="F72" s="57" t="s">
        <v>1624</v>
      </c>
      <c r="G72" s="57" t="s">
        <v>1625</v>
      </c>
      <c r="H72" s="46" t="s">
        <v>1685</v>
      </c>
      <c r="I72" s="59">
        <v>41640</v>
      </c>
      <c r="J72" s="59">
        <v>43008</v>
      </c>
      <c r="K72" s="57" t="s">
        <v>1626</v>
      </c>
      <c r="L72" s="60">
        <v>999606.77</v>
      </c>
      <c r="M72" s="60">
        <v>999606.77</v>
      </c>
      <c r="N72" s="60">
        <v>849665.75</v>
      </c>
      <c r="O72" s="66"/>
    </row>
    <row r="73" spans="1:15" s="10" customFormat="1" ht="409.5" x14ac:dyDescent="0.25">
      <c r="A73" s="9">
        <v>70</v>
      </c>
      <c r="B73" s="57" t="s">
        <v>1517</v>
      </c>
      <c r="C73" s="57" t="s">
        <v>1518</v>
      </c>
      <c r="D73" s="57" t="s">
        <v>1519</v>
      </c>
      <c r="E73" s="58" t="s">
        <v>1393</v>
      </c>
      <c r="F73" s="57" t="s">
        <v>543</v>
      </c>
      <c r="G73" s="57" t="s">
        <v>544</v>
      </c>
      <c r="H73" s="46" t="s">
        <v>1520</v>
      </c>
      <c r="I73" s="59">
        <v>42628</v>
      </c>
      <c r="J73" s="59">
        <v>43100</v>
      </c>
      <c r="K73" s="57" t="s">
        <v>1521</v>
      </c>
      <c r="L73" s="60">
        <v>1998000</v>
      </c>
      <c r="M73" s="60">
        <v>1998000</v>
      </c>
      <c r="N73" s="60">
        <v>1698300</v>
      </c>
      <c r="O73" s="66"/>
    </row>
    <row r="74" spans="1:15" s="10" customFormat="1" ht="135" x14ac:dyDescent="0.25">
      <c r="A74" s="9">
        <v>71</v>
      </c>
      <c r="B74" s="57" t="s">
        <v>1628</v>
      </c>
      <c r="C74" s="57" t="s">
        <v>1629</v>
      </c>
      <c r="D74" s="57" t="s">
        <v>1627</v>
      </c>
      <c r="E74" s="58" t="s">
        <v>1449</v>
      </c>
      <c r="F74" s="57" t="s">
        <v>211</v>
      </c>
      <c r="G74" s="57" t="s">
        <v>1630</v>
      </c>
      <c r="H74" s="46" t="s">
        <v>1686</v>
      </c>
      <c r="I74" s="59">
        <v>41808</v>
      </c>
      <c r="J74" s="59">
        <v>43100</v>
      </c>
      <c r="K74" s="57" t="s">
        <v>1631</v>
      </c>
      <c r="L74" s="60">
        <v>10527599.75</v>
      </c>
      <c r="M74" s="60">
        <v>9248989.75</v>
      </c>
      <c r="N74" s="60">
        <v>7861641.2800000003</v>
      </c>
      <c r="O74" s="66"/>
    </row>
    <row r="75" spans="1:15" s="10" customFormat="1" ht="157.5" x14ac:dyDescent="0.25">
      <c r="A75" s="9">
        <v>72</v>
      </c>
      <c r="B75" s="57" t="s">
        <v>1522</v>
      </c>
      <c r="C75" s="57" t="s">
        <v>1523</v>
      </c>
      <c r="D75" s="57" t="s">
        <v>1524</v>
      </c>
      <c r="E75" s="58" t="s">
        <v>1698</v>
      </c>
      <c r="F75" s="57" t="s">
        <v>87</v>
      </c>
      <c r="G75" s="57" t="s">
        <v>346</v>
      </c>
      <c r="H75" s="46" t="s">
        <v>1525</v>
      </c>
      <c r="I75" s="59">
        <v>42576</v>
      </c>
      <c r="J75" s="59">
        <v>43830</v>
      </c>
      <c r="K75" s="57" t="s">
        <v>1526</v>
      </c>
      <c r="L75" s="60">
        <v>30065190</v>
      </c>
      <c r="M75" s="60">
        <v>30000000</v>
      </c>
      <c r="N75" s="60">
        <v>25400000</v>
      </c>
      <c r="O75" s="66"/>
    </row>
    <row r="76" spans="1:15" s="10" customFormat="1" ht="409.5" x14ac:dyDescent="0.25">
      <c r="A76" s="9">
        <v>73</v>
      </c>
      <c r="B76" s="57" t="s">
        <v>1633</v>
      </c>
      <c r="C76" s="57" t="s">
        <v>1634</v>
      </c>
      <c r="D76" s="57" t="s">
        <v>1632</v>
      </c>
      <c r="E76" s="58" t="s">
        <v>1370</v>
      </c>
      <c r="F76" s="57" t="s">
        <v>1321</v>
      </c>
      <c r="G76" s="57" t="s">
        <v>1322</v>
      </c>
      <c r="H76" s="46" t="s">
        <v>1687</v>
      </c>
      <c r="I76" s="59">
        <v>42643</v>
      </c>
      <c r="J76" s="59">
        <v>42916</v>
      </c>
      <c r="K76" s="57" t="s">
        <v>1635</v>
      </c>
      <c r="L76" s="60">
        <v>8967150</v>
      </c>
      <c r="M76" s="60">
        <v>8960450</v>
      </c>
      <c r="N76" s="60">
        <v>7616382.5</v>
      </c>
      <c r="O76" s="66"/>
    </row>
    <row r="77" spans="1:15" s="10" customFormat="1" ht="348.75" x14ac:dyDescent="0.25">
      <c r="A77" s="9">
        <v>74</v>
      </c>
      <c r="B77" s="57" t="s">
        <v>1637</v>
      </c>
      <c r="C77" s="57" t="s">
        <v>1638</v>
      </c>
      <c r="D77" s="57" t="s">
        <v>1636</v>
      </c>
      <c r="E77" s="58" t="s">
        <v>1338</v>
      </c>
      <c r="F77" s="57" t="s">
        <v>48</v>
      </c>
      <c r="G77" s="57" t="s">
        <v>538</v>
      </c>
      <c r="H77" s="46" t="s">
        <v>1688</v>
      </c>
      <c r="I77" s="59">
        <v>42583</v>
      </c>
      <c r="J77" s="59">
        <v>43190</v>
      </c>
      <c r="K77" s="57" t="s">
        <v>1639</v>
      </c>
      <c r="L77" s="60">
        <v>2000000</v>
      </c>
      <c r="M77" s="60">
        <v>2000000</v>
      </c>
      <c r="N77" s="60">
        <v>1700000</v>
      </c>
      <c r="O77" s="66"/>
    </row>
    <row r="78" spans="1:15" s="10" customFormat="1" ht="409.5" x14ac:dyDescent="0.25">
      <c r="A78" s="9">
        <v>75</v>
      </c>
      <c r="B78" s="57" t="s">
        <v>1641</v>
      </c>
      <c r="C78" s="57" t="s">
        <v>1642</v>
      </c>
      <c r="D78" s="57" t="s">
        <v>1640</v>
      </c>
      <c r="E78" s="58" t="s">
        <v>1393</v>
      </c>
      <c r="F78" s="57" t="s">
        <v>543</v>
      </c>
      <c r="G78" s="57" t="s">
        <v>1266</v>
      </c>
      <c r="H78" s="46" t="s">
        <v>1689</v>
      </c>
      <c r="I78" s="59">
        <v>42647</v>
      </c>
      <c r="J78" s="59">
        <v>43009</v>
      </c>
      <c r="K78" s="57" t="s">
        <v>1643</v>
      </c>
      <c r="L78" s="60">
        <v>9000000</v>
      </c>
      <c r="M78" s="60">
        <v>9000000</v>
      </c>
      <c r="N78" s="60">
        <v>7650000</v>
      </c>
      <c r="O78" s="66"/>
    </row>
    <row r="79" spans="1:15" s="10" customFormat="1" ht="101.25" x14ac:dyDescent="0.25">
      <c r="A79" s="9">
        <v>76</v>
      </c>
      <c r="B79" s="57" t="s">
        <v>1645</v>
      </c>
      <c r="C79" s="57" t="s">
        <v>1646</v>
      </c>
      <c r="D79" s="57" t="s">
        <v>1644</v>
      </c>
      <c r="E79" s="58" t="s">
        <v>1345</v>
      </c>
      <c r="F79" s="57" t="s">
        <v>435</v>
      </c>
      <c r="G79" s="57" t="s">
        <v>1647</v>
      </c>
      <c r="H79" s="46" t="s">
        <v>1690</v>
      </c>
      <c r="I79" s="59">
        <v>41640</v>
      </c>
      <c r="J79" s="59">
        <v>42735</v>
      </c>
      <c r="K79" s="57" t="s">
        <v>1648</v>
      </c>
      <c r="L79" s="60">
        <v>10132768</v>
      </c>
      <c r="M79" s="60">
        <v>9804000</v>
      </c>
      <c r="N79" s="60">
        <v>8333400</v>
      </c>
      <c r="O79" s="66"/>
    </row>
    <row r="80" spans="1:15" s="10" customFormat="1" ht="389.25" customHeight="1" x14ac:dyDescent="0.25">
      <c r="A80" s="9">
        <v>77</v>
      </c>
      <c r="B80" s="57" t="s">
        <v>1729</v>
      </c>
      <c r="C80" s="57" t="s">
        <v>1730</v>
      </c>
      <c r="D80" s="57" t="s">
        <v>1731</v>
      </c>
      <c r="E80" s="57" t="s">
        <v>1366</v>
      </c>
      <c r="F80" s="57" t="s">
        <v>217</v>
      </c>
      <c r="G80" s="57" t="s">
        <v>1126</v>
      </c>
      <c r="H80" s="57" t="s">
        <v>1127</v>
      </c>
      <c r="I80" s="59">
        <v>42614</v>
      </c>
      <c r="J80" s="59">
        <v>43131</v>
      </c>
      <c r="K80" s="57" t="s">
        <v>1732</v>
      </c>
      <c r="L80" s="60">
        <v>20001230</v>
      </c>
      <c r="M80" s="60">
        <v>20000000</v>
      </c>
      <c r="N80" s="60">
        <v>17000000</v>
      </c>
      <c r="O80" s="66"/>
    </row>
    <row r="81" spans="1:15" s="10" customFormat="1" ht="123.75" x14ac:dyDescent="0.25">
      <c r="A81" s="9">
        <v>78</v>
      </c>
      <c r="B81" s="57" t="s">
        <v>1763</v>
      </c>
      <c r="C81" s="57" t="s">
        <v>1764</v>
      </c>
      <c r="D81" s="57" t="s">
        <v>1765</v>
      </c>
      <c r="E81" s="57" t="s">
        <v>1366</v>
      </c>
      <c r="F81" s="57" t="s">
        <v>217</v>
      </c>
      <c r="G81" s="57" t="s">
        <v>1239</v>
      </c>
      <c r="H81" s="57" t="s">
        <v>1766</v>
      </c>
      <c r="I81" s="59">
        <v>42535</v>
      </c>
      <c r="J81" s="59">
        <v>43830</v>
      </c>
      <c r="K81" s="57" t="s">
        <v>1767</v>
      </c>
      <c r="L81" s="60">
        <v>46302062</v>
      </c>
      <c r="M81" s="60">
        <v>10000000</v>
      </c>
      <c r="N81" s="60">
        <v>8500000</v>
      </c>
      <c r="O81" s="66"/>
    </row>
    <row r="82" spans="1:15" s="10" customFormat="1" ht="90" x14ac:dyDescent="0.25">
      <c r="A82" s="9">
        <v>79</v>
      </c>
      <c r="B82" s="57" t="s">
        <v>1650</v>
      </c>
      <c r="C82" s="57" t="s">
        <v>1651</v>
      </c>
      <c r="D82" s="57" t="s">
        <v>1649</v>
      </c>
      <c r="E82" s="58" t="s">
        <v>1366</v>
      </c>
      <c r="F82" s="57" t="s">
        <v>217</v>
      </c>
      <c r="G82" s="57" t="s">
        <v>1215</v>
      </c>
      <c r="H82" s="46" t="s">
        <v>1691</v>
      </c>
      <c r="I82" s="59">
        <v>41640</v>
      </c>
      <c r="J82" s="59">
        <v>43100</v>
      </c>
      <c r="K82" s="57" t="s">
        <v>1652</v>
      </c>
      <c r="L82" s="60">
        <v>9965430.1600000001</v>
      </c>
      <c r="M82" s="60">
        <v>9390000</v>
      </c>
      <c r="N82" s="60">
        <v>7980000</v>
      </c>
      <c r="O82" s="66"/>
    </row>
    <row r="83" spans="1:15" s="10" customFormat="1" ht="351" x14ac:dyDescent="0.25">
      <c r="A83" s="9">
        <v>80</v>
      </c>
      <c r="B83" s="57" t="s">
        <v>1768</v>
      </c>
      <c r="C83" s="57" t="s">
        <v>1769</v>
      </c>
      <c r="D83" s="57" t="s">
        <v>1770</v>
      </c>
      <c r="E83" s="57" t="s">
        <v>1377</v>
      </c>
      <c r="F83" s="57" t="s">
        <v>451</v>
      </c>
      <c r="G83" s="57" t="s">
        <v>1771</v>
      </c>
      <c r="H83" s="57" t="s">
        <v>1772</v>
      </c>
      <c r="I83" s="59">
        <v>42621</v>
      </c>
      <c r="J83" s="59">
        <v>43098</v>
      </c>
      <c r="K83" s="67" t="s">
        <v>1773</v>
      </c>
      <c r="L83" s="60">
        <v>1849006</v>
      </c>
      <c r="M83" s="60">
        <v>1849006</v>
      </c>
      <c r="N83" s="60">
        <v>1571655.1</v>
      </c>
      <c r="O83" s="66"/>
    </row>
    <row r="84" spans="1:15" s="10" customFormat="1" ht="135" x14ac:dyDescent="0.25">
      <c r="A84" s="9">
        <v>81</v>
      </c>
      <c r="B84" s="57" t="s">
        <v>1654</v>
      </c>
      <c r="C84" s="57" t="s">
        <v>1655</v>
      </c>
      <c r="D84" s="57" t="s">
        <v>1653</v>
      </c>
      <c r="E84" s="58" t="s">
        <v>1393</v>
      </c>
      <c r="F84" s="57" t="s">
        <v>1656</v>
      </c>
      <c r="G84" s="57" t="s">
        <v>1657</v>
      </c>
      <c r="H84" s="46" t="s">
        <v>1692</v>
      </c>
      <c r="I84" s="59">
        <v>42697</v>
      </c>
      <c r="J84" s="59">
        <v>43100</v>
      </c>
      <c r="K84" s="57" t="s">
        <v>1658</v>
      </c>
      <c r="L84" s="60">
        <v>5894415.5499999998</v>
      </c>
      <c r="M84" s="60">
        <v>5886610.5499999998</v>
      </c>
      <c r="N84" s="60">
        <v>5003618.96</v>
      </c>
      <c r="O84" s="66"/>
    </row>
    <row r="85" spans="1:15" s="10" customFormat="1" ht="157.5" x14ac:dyDescent="0.25">
      <c r="A85" s="9">
        <v>82</v>
      </c>
      <c r="B85" s="57" t="s">
        <v>1660</v>
      </c>
      <c r="C85" s="57" t="s">
        <v>1661</v>
      </c>
      <c r="D85" s="57" t="s">
        <v>1659</v>
      </c>
      <c r="E85" s="58" t="s">
        <v>1384</v>
      </c>
      <c r="F85" s="57" t="s">
        <v>358</v>
      </c>
      <c r="G85" s="57" t="s">
        <v>359</v>
      </c>
      <c r="H85" s="46" t="s">
        <v>1693</v>
      </c>
      <c r="I85" s="59">
        <v>42622</v>
      </c>
      <c r="J85" s="59">
        <v>42947</v>
      </c>
      <c r="K85" s="57" t="s">
        <v>1662</v>
      </c>
      <c r="L85" s="60">
        <v>2000000</v>
      </c>
      <c r="M85" s="60">
        <v>2000000</v>
      </c>
      <c r="N85" s="60">
        <v>1700000</v>
      </c>
      <c r="O85" s="66"/>
    </row>
    <row r="86" spans="1:15" s="10" customFormat="1" ht="123.75" x14ac:dyDescent="0.25">
      <c r="A86" s="9">
        <v>83</v>
      </c>
      <c r="B86" s="57" t="s">
        <v>1664</v>
      </c>
      <c r="C86" s="57" t="s">
        <v>1665</v>
      </c>
      <c r="D86" s="57" t="s">
        <v>1663</v>
      </c>
      <c r="E86" s="58" t="s">
        <v>1366</v>
      </c>
      <c r="F86" s="57" t="s">
        <v>217</v>
      </c>
      <c r="G86" s="57" t="s">
        <v>352</v>
      </c>
      <c r="H86" s="46" t="s">
        <v>1694</v>
      </c>
      <c r="I86" s="59">
        <v>42653</v>
      </c>
      <c r="J86" s="59">
        <v>43146</v>
      </c>
      <c r="K86" s="57" t="s">
        <v>1666</v>
      </c>
      <c r="L86" s="60">
        <v>2000000</v>
      </c>
      <c r="M86" s="60">
        <v>2000000</v>
      </c>
      <c r="N86" s="60">
        <v>1700000</v>
      </c>
      <c r="O86" s="66"/>
    </row>
    <row r="87" spans="1:15" s="10" customFormat="1" ht="225" x14ac:dyDescent="0.25">
      <c r="A87" s="9">
        <v>84</v>
      </c>
      <c r="B87" s="57" t="s">
        <v>1668</v>
      </c>
      <c r="C87" s="57" t="s">
        <v>1669</v>
      </c>
      <c r="D87" s="57" t="s">
        <v>1667</v>
      </c>
      <c r="E87" s="58" t="s">
        <v>1379</v>
      </c>
      <c r="F87" s="57" t="s">
        <v>193</v>
      </c>
      <c r="G87" s="57" t="s">
        <v>1670</v>
      </c>
      <c r="H87" s="46" t="s">
        <v>1695</v>
      </c>
      <c r="I87" s="59">
        <v>42564</v>
      </c>
      <c r="J87" s="59">
        <v>43008</v>
      </c>
      <c r="K87" s="57" t="s">
        <v>1671</v>
      </c>
      <c r="L87" s="60">
        <v>2000000</v>
      </c>
      <c r="M87" s="60">
        <v>2000000</v>
      </c>
      <c r="N87" s="60">
        <v>1700000</v>
      </c>
      <c r="O87" s="66"/>
    </row>
    <row r="88" spans="1:15" s="10" customFormat="1" ht="146.25" x14ac:dyDescent="0.25">
      <c r="A88" s="9">
        <v>85</v>
      </c>
      <c r="B88" s="57" t="s">
        <v>1673</v>
      </c>
      <c r="C88" s="57" t="s">
        <v>1674</v>
      </c>
      <c r="D88" s="57" t="s">
        <v>1672</v>
      </c>
      <c r="E88" s="58" t="s">
        <v>1370</v>
      </c>
      <c r="F88" s="57" t="s">
        <v>1675</v>
      </c>
      <c r="G88" s="57" t="s">
        <v>1676</v>
      </c>
      <c r="H88" s="46" t="s">
        <v>1696</v>
      </c>
      <c r="I88" s="59">
        <v>41640</v>
      </c>
      <c r="J88" s="59">
        <v>43404</v>
      </c>
      <c r="K88" s="57" t="s">
        <v>1677</v>
      </c>
      <c r="L88" s="60">
        <v>3764070</v>
      </c>
      <c r="M88" s="60">
        <v>1000000</v>
      </c>
      <c r="N88" s="60">
        <v>850000</v>
      </c>
      <c r="O88" s="66"/>
    </row>
    <row r="89" spans="1:15" s="10" customFormat="1" ht="168.75" x14ac:dyDescent="0.25">
      <c r="A89" s="9">
        <v>86</v>
      </c>
      <c r="B89" s="57" t="s">
        <v>1774</v>
      </c>
      <c r="C89" s="57" t="s">
        <v>1775</v>
      </c>
      <c r="D89" s="57" t="s">
        <v>1776</v>
      </c>
      <c r="E89" s="57" t="s">
        <v>1446</v>
      </c>
      <c r="F89" s="57" t="s">
        <v>549</v>
      </c>
      <c r="G89" s="57" t="s">
        <v>803</v>
      </c>
      <c r="H89" s="57" t="s">
        <v>1777</v>
      </c>
      <c r="I89" s="59">
        <v>41640</v>
      </c>
      <c r="J89" s="59">
        <v>43373</v>
      </c>
      <c r="K89" s="57" t="s">
        <v>1778</v>
      </c>
      <c r="L89" s="60">
        <v>9698649.3599999994</v>
      </c>
      <c r="M89" s="60">
        <v>9000000</v>
      </c>
      <c r="N89" s="60">
        <v>7650000</v>
      </c>
      <c r="O89" s="66"/>
    </row>
    <row r="90" spans="1:15" s="10" customFormat="1" ht="112.5" x14ac:dyDescent="0.25">
      <c r="A90" s="9">
        <v>87</v>
      </c>
      <c r="B90" s="57" t="s">
        <v>1733</v>
      </c>
      <c r="C90" s="57" t="s">
        <v>1734</v>
      </c>
      <c r="D90" s="57" t="s">
        <v>1735</v>
      </c>
      <c r="E90" s="57" t="s">
        <v>1370</v>
      </c>
      <c r="F90" s="57" t="s">
        <v>1371</v>
      </c>
      <c r="G90" s="57" t="s">
        <v>1372</v>
      </c>
      <c r="H90" s="57" t="s">
        <v>1736</v>
      </c>
      <c r="I90" s="59">
        <v>42810</v>
      </c>
      <c r="J90" s="59">
        <v>43373</v>
      </c>
      <c r="K90" s="57" t="s">
        <v>1737</v>
      </c>
      <c r="L90" s="60">
        <v>10942520.35</v>
      </c>
      <c r="M90" s="60">
        <v>10000000</v>
      </c>
      <c r="N90" s="60">
        <v>8500000</v>
      </c>
      <c r="O90" s="66"/>
    </row>
    <row r="91" spans="1:15" s="10" customFormat="1" ht="90" x14ac:dyDescent="0.25">
      <c r="A91" s="9">
        <v>88</v>
      </c>
      <c r="B91" s="57" t="s">
        <v>1779</v>
      </c>
      <c r="C91" s="57" t="s">
        <v>1780</v>
      </c>
      <c r="D91" s="57" t="s">
        <v>1781</v>
      </c>
      <c r="E91" s="57" t="s">
        <v>1350</v>
      </c>
      <c r="F91" s="57" t="s">
        <v>334</v>
      </c>
      <c r="G91" s="57" t="s">
        <v>335</v>
      </c>
      <c r="H91" s="57" t="s">
        <v>1782</v>
      </c>
      <c r="I91" s="59">
        <v>41640</v>
      </c>
      <c r="J91" s="59">
        <v>43281</v>
      </c>
      <c r="K91" s="57" t="s">
        <v>1783</v>
      </c>
      <c r="L91" s="60">
        <v>8998600</v>
      </c>
      <c r="M91" s="60">
        <v>8998600</v>
      </c>
      <c r="N91" s="60">
        <v>7648810</v>
      </c>
      <c r="O91" s="66"/>
    </row>
    <row r="92" spans="1:15" s="10" customFormat="1" ht="112.5" x14ac:dyDescent="0.25">
      <c r="A92" s="9">
        <v>89</v>
      </c>
      <c r="B92" s="57" t="s">
        <v>1679</v>
      </c>
      <c r="C92" s="57" t="s">
        <v>1680</v>
      </c>
      <c r="D92" s="57" t="s">
        <v>1678</v>
      </c>
      <c r="E92" s="58" t="s">
        <v>1353</v>
      </c>
      <c r="F92" s="57" t="s">
        <v>87</v>
      </c>
      <c r="G92" s="57" t="s">
        <v>533</v>
      </c>
      <c r="H92" s="46" t="s">
        <v>1697</v>
      </c>
      <c r="I92" s="59">
        <v>42657</v>
      </c>
      <c r="J92" s="59">
        <v>43099</v>
      </c>
      <c r="K92" s="57" t="s">
        <v>1681</v>
      </c>
      <c r="L92" s="60">
        <v>2000000</v>
      </c>
      <c r="M92" s="60">
        <v>2000000</v>
      </c>
      <c r="N92" s="60">
        <v>1600000</v>
      </c>
      <c r="O92" s="66"/>
    </row>
    <row r="93" spans="1:15" s="10" customFormat="1" ht="337.5" x14ac:dyDescent="0.25">
      <c r="A93" s="9">
        <v>90</v>
      </c>
      <c r="B93" s="57" t="s">
        <v>1738</v>
      </c>
      <c r="C93" s="57" t="s">
        <v>1739</v>
      </c>
      <c r="D93" s="57" t="s">
        <v>1740</v>
      </c>
      <c r="E93" s="57" t="s">
        <v>1350</v>
      </c>
      <c r="F93" s="57" t="s">
        <v>334</v>
      </c>
      <c r="G93" s="57" t="s">
        <v>335</v>
      </c>
      <c r="H93" s="46" t="s">
        <v>1741</v>
      </c>
      <c r="I93" s="59">
        <v>42583</v>
      </c>
      <c r="J93" s="59">
        <v>43220</v>
      </c>
      <c r="K93" s="57" t="s">
        <v>1742</v>
      </c>
      <c r="L93" s="60">
        <v>2000000</v>
      </c>
      <c r="M93" s="60">
        <v>2000000</v>
      </c>
      <c r="N93" s="60">
        <v>1700000</v>
      </c>
      <c r="O93" s="66"/>
    </row>
    <row r="94" spans="1:15" s="10" customFormat="1" ht="409.5" x14ac:dyDescent="0.25">
      <c r="A94" s="9">
        <v>91</v>
      </c>
      <c r="B94" s="57" t="s">
        <v>1743</v>
      </c>
      <c r="C94" s="57" t="s">
        <v>1744</v>
      </c>
      <c r="D94" s="57" t="s">
        <v>1745</v>
      </c>
      <c r="E94" s="57" t="s">
        <v>1356</v>
      </c>
      <c r="F94" s="57" t="s">
        <v>308</v>
      </c>
      <c r="G94" s="57" t="s">
        <v>566</v>
      </c>
      <c r="H94" s="57" t="s">
        <v>1746</v>
      </c>
      <c r="I94" s="59">
        <v>42625</v>
      </c>
      <c r="J94" s="59">
        <v>43189</v>
      </c>
      <c r="K94" s="57" t="s">
        <v>1747</v>
      </c>
      <c r="L94" s="60">
        <v>2000000</v>
      </c>
      <c r="M94" s="60">
        <v>2000000</v>
      </c>
      <c r="N94" s="60">
        <v>1700000</v>
      </c>
      <c r="O94" s="66"/>
    </row>
    <row r="95" spans="1:15" s="10" customFormat="1" ht="292.5" x14ac:dyDescent="0.25">
      <c r="A95" s="9">
        <v>92</v>
      </c>
      <c r="B95" s="57" t="s">
        <v>1748</v>
      </c>
      <c r="C95" s="57" t="s">
        <v>1749</v>
      </c>
      <c r="D95" s="57" t="s">
        <v>1750</v>
      </c>
      <c r="E95" s="57" t="s">
        <v>1377</v>
      </c>
      <c r="F95" s="57" t="s">
        <v>451</v>
      </c>
      <c r="G95" s="57" t="s">
        <v>558</v>
      </c>
      <c r="H95" s="46" t="s">
        <v>1751</v>
      </c>
      <c r="I95" s="59">
        <v>41640</v>
      </c>
      <c r="J95" s="59">
        <v>42916</v>
      </c>
      <c r="K95" s="57" t="s">
        <v>1752</v>
      </c>
      <c r="L95" s="60">
        <v>2015996.87</v>
      </c>
      <c r="M95" s="60">
        <v>1999926.87</v>
      </c>
      <c r="N95" s="60">
        <v>1699937.83</v>
      </c>
      <c r="O95" s="66"/>
    </row>
    <row r="96" spans="1:15" s="10" customFormat="1" ht="202.5" x14ac:dyDescent="0.25">
      <c r="A96" s="9">
        <v>93</v>
      </c>
      <c r="B96" s="57" t="s">
        <v>1784</v>
      </c>
      <c r="C96" s="57" t="s">
        <v>1785</v>
      </c>
      <c r="D96" s="57" t="s">
        <v>1786</v>
      </c>
      <c r="E96" s="57" t="s">
        <v>1370</v>
      </c>
      <c r="F96" s="57" t="s">
        <v>1321</v>
      </c>
      <c r="G96" s="57" t="s">
        <v>1787</v>
      </c>
      <c r="H96" s="57" t="s">
        <v>1788</v>
      </c>
      <c r="I96" s="59">
        <v>42826</v>
      </c>
      <c r="J96" s="59">
        <v>43008</v>
      </c>
      <c r="K96" s="57" t="s">
        <v>1789</v>
      </c>
      <c r="L96" s="60">
        <v>10000000</v>
      </c>
      <c r="M96" s="60">
        <v>10000000</v>
      </c>
      <c r="N96" s="60">
        <v>8500000</v>
      </c>
      <c r="O96" s="66"/>
    </row>
    <row r="97" spans="1:15" s="10" customFormat="1" ht="63.75" customHeight="1" x14ac:dyDescent="0.25">
      <c r="A97" s="9">
        <v>94</v>
      </c>
      <c r="B97" s="57" t="s">
        <v>2042</v>
      </c>
      <c r="C97" s="57" t="s">
        <v>2043</v>
      </c>
      <c r="D97" s="58" t="s">
        <v>2044</v>
      </c>
      <c r="E97" s="57" t="s">
        <v>1345</v>
      </c>
      <c r="F97" s="57" t="s">
        <v>435</v>
      </c>
      <c r="G97" s="57" t="s">
        <v>436</v>
      </c>
      <c r="H97" s="57" t="s">
        <v>437</v>
      </c>
      <c r="I97" s="59">
        <v>41640</v>
      </c>
      <c r="J97" s="59">
        <v>43373</v>
      </c>
      <c r="K97" s="57" t="s">
        <v>2045</v>
      </c>
      <c r="L97" s="60">
        <v>11983102</v>
      </c>
      <c r="M97" s="60">
        <v>10000000</v>
      </c>
      <c r="N97" s="60">
        <v>8500000</v>
      </c>
      <c r="O97" s="66"/>
    </row>
    <row r="98" spans="1:15" s="10" customFormat="1" ht="101.25" x14ac:dyDescent="0.25">
      <c r="A98" s="9">
        <v>95</v>
      </c>
      <c r="B98" s="57" t="s">
        <v>1753</v>
      </c>
      <c r="C98" s="57" t="s">
        <v>1754</v>
      </c>
      <c r="D98" s="57" t="s">
        <v>1755</v>
      </c>
      <c r="E98" s="57" t="s">
        <v>1350</v>
      </c>
      <c r="F98" s="57" t="s">
        <v>1756</v>
      </c>
      <c r="G98" s="57" t="s">
        <v>1757</v>
      </c>
      <c r="H98" s="57" t="s">
        <v>1758</v>
      </c>
      <c r="I98" s="59">
        <v>41640</v>
      </c>
      <c r="J98" s="59">
        <v>43008</v>
      </c>
      <c r="K98" s="57" t="s">
        <v>1677</v>
      </c>
      <c r="L98" s="60">
        <v>1284071</v>
      </c>
      <c r="M98" s="60">
        <v>1000000</v>
      </c>
      <c r="N98" s="60">
        <v>850000</v>
      </c>
      <c r="O98" s="66"/>
    </row>
    <row r="99" spans="1:15" s="10" customFormat="1" ht="45" x14ac:dyDescent="0.25">
      <c r="A99" s="9">
        <v>96</v>
      </c>
      <c r="B99" s="57" t="s">
        <v>1790</v>
      </c>
      <c r="C99" s="57" t="s">
        <v>1791</v>
      </c>
      <c r="D99" s="57" t="s">
        <v>1792</v>
      </c>
      <c r="E99" s="57" t="s">
        <v>1393</v>
      </c>
      <c r="F99" s="57" t="s">
        <v>1793</v>
      </c>
      <c r="G99" s="57" t="s">
        <v>1794</v>
      </c>
      <c r="H99" s="57" t="s">
        <v>1795</v>
      </c>
      <c r="I99" s="59">
        <v>41640</v>
      </c>
      <c r="J99" s="59">
        <v>43281</v>
      </c>
      <c r="K99" s="57" t="s">
        <v>1796</v>
      </c>
      <c r="L99" s="60">
        <v>1064775.77</v>
      </c>
      <c r="M99" s="60">
        <v>1000000</v>
      </c>
      <c r="N99" s="60">
        <v>850000</v>
      </c>
      <c r="O99" s="66"/>
    </row>
    <row r="100" spans="1:15" s="10" customFormat="1" ht="101.25" x14ac:dyDescent="0.25">
      <c r="A100" s="9">
        <v>97</v>
      </c>
      <c r="B100" s="57" t="s">
        <v>1527</v>
      </c>
      <c r="C100" s="57" t="s">
        <v>1528</v>
      </c>
      <c r="D100" s="57" t="s">
        <v>1529</v>
      </c>
      <c r="E100" s="58" t="s">
        <v>1370</v>
      </c>
      <c r="F100" s="57" t="s">
        <v>1106</v>
      </c>
      <c r="G100" s="57" t="s">
        <v>1107</v>
      </c>
      <c r="H100" s="121" t="s">
        <v>1530</v>
      </c>
      <c r="I100" s="59">
        <v>41640</v>
      </c>
      <c r="J100" s="59">
        <v>43100</v>
      </c>
      <c r="K100" s="57" t="s">
        <v>1531</v>
      </c>
      <c r="L100" s="60">
        <v>49629000</v>
      </c>
      <c r="M100" s="60">
        <v>44426000</v>
      </c>
      <c r="N100" s="60">
        <v>37762100</v>
      </c>
      <c r="O100" s="66"/>
    </row>
    <row r="101" spans="1:15" s="10" customFormat="1" ht="67.5" x14ac:dyDescent="0.25">
      <c r="A101" s="9">
        <v>98</v>
      </c>
      <c r="B101" s="57" t="s">
        <v>2053</v>
      </c>
      <c r="C101" s="57" t="s">
        <v>2054</v>
      </c>
      <c r="D101" s="58" t="s">
        <v>2055</v>
      </c>
      <c r="E101" s="57" t="s">
        <v>1353</v>
      </c>
      <c r="F101" s="57" t="s">
        <v>87</v>
      </c>
      <c r="G101" s="57" t="s">
        <v>1038</v>
      </c>
      <c r="H101" s="57" t="s">
        <v>2084</v>
      </c>
      <c r="I101" s="59">
        <v>41640</v>
      </c>
      <c r="J101" s="59">
        <v>43891</v>
      </c>
      <c r="K101" s="57" t="s">
        <v>2094</v>
      </c>
      <c r="L101" s="60">
        <v>10432419.65</v>
      </c>
      <c r="M101" s="60">
        <v>10432419.65</v>
      </c>
      <c r="N101" s="60">
        <v>8345935.7199999997</v>
      </c>
      <c r="O101" s="66"/>
    </row>
    <row r="102" spans="1:15" s="10" customFormat="1" ht="112.5" x14ac:dyDescent="0.25">
      <c r="A102" s="9">
        <v>99</v>
      </c>
      <c r="B102" s="57" t="s">
        <v>2056</v>
      </c>
      <c r="C102" s="57" t="s">
        <v>2057</v>
      </c>
      <c r="D102" s="58" t="s">
        <v>2058</v>
      </c>
      <c r="E102" s="57" t="s">
        <v>1449</v>
      </c>
      <c r="F102" s="57" t="s">
        <v>211</v>
      </c>
      <c r="G102" s="57" t="s">
        <v>1256</v>
      </c>
      <c r="H102" s="57" t="s">
        <v>2085</v>
      </c>
      <c r="I102" s="59">
        <v>41640</v>
      </c>
      <c r="J102" s="59">
        <v>43465</v>
      </c>
      <c r="K102" s="57" t="s">
        <v>2087</v>
      </c>
      <c r="L102" s="60">
        <v>14667621.279999999</v>
      </c>
      <c r="M102" s="60">
        <v>12712393.699999999</v>
      </c>
      <c r="N102" s="60">
        <v>10805534.640000001</v>
      </c>
      <c r="O102" s="66"/>
    </row>
    <row r="103" spans="1:15" s="10" customFormat="1" ht="135" x14ac:dyDescent="0.25">
      <c r="A103" s="9">
        <v>100</v>
      </c>
      <c r="B103" s="57" t="s">
        <v>2059</v>
      </c>
      <c r="C103" s="57" t="s">
        <v>2060</v>
      </c>
      <c r="D103" s="58" t="s">
        <v>2061</v>
      </c>
      <c r="E103" s="57" t="s">
        <v>1449</v>
      </c>
      <c r="F103" s="57" t="s">
        <v>211</v>
      </c>
      <c r="G103" s="57" t="s">
        <v>656</v>
      </c>
      <c r="H103" s="121" t="s">
        <v>2097</v>
      </c>
      <c r="I103" s="59">
        <v>41640</v>
      </c>
      <c r="J103" s="59">
        <v>43312</v>
      </c>
      <c r="K103" s="57" t="s">
        <v>2088</v>
      </c>
      <c r="L103" s="60">
        <v>15004797</v>
      </c>
      <c r="M103" s="60">
        <v>15000000</v>
      </c>
      <c r="N103" s="60">
        <v>12750000</v>
      </c>
      <c r="O103" s="66"/>
    </row>
    <row r="104" spans="1:15" s="10" customFormat="1" ht="112.5" x14ac:dyDescent="0.25">
      <c r="A104" s="9">
        <v>101</v>
      </c>
      <c r="B104" s="57" t="s">
        <v>2062</v>
      </c>
      <c r="C104" s="57" t="s">
        <v>1797</v>
      </c>
      <c r="D104" s="58" t="s">
        <v>1798</v>
      </c>
      <c r="E104" s="57" t="s">
        <v>1353</v>
      </c>
      <c r="F104" s="57" t="s">
        <v>87</v>
      </c>
      <c r="G104" s="57" t="s">
        <v>123</v>
      </c>
      <c r="H104" s="57" t="s">
        <v>124</v>
      </c>
      <c r="I104" s="59">
        <v>41640</v>
      </c>
      <c r="J104" s="59">
        <v>43190</v>
      </c>
      <c r="K104" s="57" t="s">
        <v>1799</v>
      </c>
      <c r="L104" s="60">
        <v>3728903.77</v>
      </c>
      <c r="M104" s="60">
        <v>3716403.77</v>
      </c>
      <c r="N104" s="60">
        <v>2973123.01</v>
      </c>
      <c r="O104" s="66"/>
    </row>
    <row r="105" spans="1:15" s="10" customFormat="1" ht="112.5" x14ac:dyDescent="0.25">
      <c r="A105" s="9">
        <v>102</v>
      </c>
      <c r="B105" s="57" t="s">
        <v>2063</v>
      </c>
      <c r="C105" s="57" t="s">
        <v>2064</v>
      </c>
      <c r="D105" s="58" t="s">
        <v>2065</v>
      </c>
      <c r="E105" s="57" t="s">
        <v>1353</v>
      </c>
      <c r="F105" s="57" t="s">
        <v>87</v>
      </c>
      <c r="G105" s="57" t="s">
        <v>1055</v>
      </c>
      <c r="H105" s="57" t="s">
        <v>1067</v>
      </c>
      <c r="I105" s="59">
        <v>41640</v>
      </c>
      <c r="J105" s="59">
        <v>43616</v>
      </c>
      <c r="K105" s="57" t="s">
        <v>2095</v>
      </c>
      <c r="L105" s="60">
        <v>12534703.35</v>
      </c>
      <c r="M105" s="60">
        <v>12533473.35</v>
      </c>
      <c r="N105" s="60">
        <v>10026778.68</v>
      </c>
      <c r="O105" s="66"/>
    </row>
    <row r="106" spans="1:15" s="10" customFormat="1" ht="78.75" x14ac:dyDescent="0.25">
      <c r="A106" s="9">
        <v>103</v>
      </c>
      <c r="B106" s="57" t="s">
        <v>2066</v>
      </c>
      <c r="C106" s="57" t="s">
        <v>2067</v>
      </c>
      <c r="D106" s="58" t="s">
        <v>2068</v>
      </c>
      <c r="E106" s="57" t="s">
        <v>1353</v>
      </c>
      <c r="F106" s="57" t="s">
        <v>87</v>
      </c>
      <c r="G106" s="57" t="s">
        <v>2069</v>
      </c>
      <c r="H106" s="57" t="s">
        <v>2086</v>
      </c>
      <c r="I106" s="59">
        <v>41640</v>
      </c>
      <c r="J106" s="59">
        <v>43373</v>
      </c>
      <c r="K106" s="57" t="s">
        <v>2089</v>
      </c>
      <c r="L106" s="60">
        <v>14811207</v>
      </c>
      <c r="M106" s="60">
        <v>14811207</v>
      </c>
      <c r="N106" s="60">
        <v>11848965.6</v>
      </c>
      <c r="O106" s="66"/>
    </row>
    <row r="107" spans="1:15" s="10" customFormat="1" ht="112.5" x14ac:dyDescent="0.25">
      <c r="A107" s="9">
        <v>104</v>
      </c>
      <c r="B107" s="57" t="s">
        <v>2070</v>
      </c>
      <c r="C107" s="57" t="s">
        <v>2071</v>
      </c>
      <c r="D107" s="58" t="s">
        <v>2072</v>
      </c>
      <c r="E107" s="57" t="s">
        <v>1353</v>
      </c>
      <c r="F107" s="57" t="s">
        <v>87</v>
      </c>
      <c r="G107" s="57" t="s">
        <v>1060</v>
      </c>
      <c r="H107" s="57" t="s">
        <v>1061</v>
      </c>
      <c r="I107" s="59">
        <v>41640</v>
      </c>
      <c r="J107" s="59">
        <v>44196</v>
      </c>
      <c r="K107" s="57" t="s">
        <v>2090</v>
      </c>
      <c r="L107" s="60">
        <v>14897850</v>
      </c>
      <c r="M107" s="60">
        <v>14897850</v>
      </c>
      <c r="N107" s="60">
        <v>11918280</v>
      </c>
      <c r="O107" s="66"/>
    </row>
    <row r="108" spans="1:15" s="10" customFormat="1" ht="168.75" x14ac:dyDescent="0.25">
      <c r="A108" s="9">
        <v>105</v>
      </c>
      <c r="B108" s="57" t="s">
        <v>2073</v>
      </c>
      <c r="C108" s="57" t="s">
        <v>2074</v>
      </c>
      <c r="D108" s="58" t="s">
        <v>2075</v>
      </c>
      <c r="E108" s="57" t="s">
        <v>1336</v>
      </c>
      <c r="F108" s="57" t="s">
        <v>163</v>
      </c>
      <c r="G108" s="57" t="s">
        <v>1047</v>
      </c>
      <c r="H108" s="121" t="s">
        <v>1048</v>
      </c>
      <c r="I108" s="59">
        <v>41640</v>
      </c>
      <c r="J108" s="59">
        <v>43830</v>
      </c>
      <c r="K108" s="57" t="s">
        <v>2091</v>
      </c>
      <c r="L108" s="60">
        <v>14420941.34</v>
      </c>
      <c r="M108" s="60">
        <v>14420941.34</v>
      </c>
      <c r="N108" s="60">
        <v>12257800.119999999</v>
      </c>
      <c r="O108" s="66"/>
    </row>
    <row r="109" spans="1:15" s="10" customFormat="1" ht="135" x14ac:dyDescent="0.25">
      <c r="A109" s="9">
        <v>106</v>
      </c>
      <c r="B109" s="57" t="s">
        <v>2076</v>
      </c>
      <c r="C109" s="57" t="s">
        <v>2077</v>
      </c>
      <c r="D109" s="58" t="s">
        <v>1402</v>
      </c>
      <c r="E109" s="57" t="s">
        <v>1336</v>
      </c>
      <c r="F109" s="57" t="s">
        <v>163</v>
      </c>
      <c r="G109" s="57" t="s">
        <v>164</v>
      </c>
      <c r="H109" s="57" t="s">
        <v>523</v>
      </c>
      <c r="I109" s="59">
        <v>41640</v>
      </c>
      <c r="J109" s="59">
        <v>43524</v>
      </c>
      <c r="K109" s="57" t="s">
        <v>2096</v>
      </c>
      <c r="L109" s="60">
        <v>5225817.01</v>
      </c>
      <c r="M109" s="60">
        <v>5142549.01</v>
      </c>
      <c r="N109" s="60">
        <v>4371166.6500000004</v>
      </c>
      <c r="O109" s="66"/>
    </row>
    <row r="110" spans="1:15" s="10" customFormat="1" ht="135" x14ac:dyDescent="0.25">
      <c r="A110" s="9">
        <v>107</v>
      </c>
      <c r="B110" s="57" t="s">
        <v>2078</v>
      </c>
      <c r="C110" s="57" t="s">
        <v>2079</v>
      </c>
      <c r="D110" s="58" t="s">
        <v>2080</v>
      </c>
      <c r="E110" s="57" t="s">
        <v>1370</v>
      </c>
      <c r="F110" s="57" t="s">
        <v>1032</v>
      </c>
      <c r="G110" s="57" t="s">
        <v>1033</v>
      </c>
      <c r="H110" s="121" t="s">
        <v>2098</v>
      </c>
      <c r="I110" s="59">
        <v>41640</v>
      </c>
      <c r="J110" s="59">
        <v>43646</v>
      </c>
      <c r="K110" s="57" t="s">
        <v>2092</v>
      </c>
      <c r="L110" s="60">
        <v>7747150</v>
      </c>
      <c r="M110" s="60">
        <v>6908483.3300000001</v>
      </c>
      <c r="N110" s="60">
        <v>5872210.8300000001</v>
      </c>
      <c r="O110" s="66"/>
    </row>
    <row r="111" spans="1:15" s="10" customFormat="1" ht="78.75" x14ac:dyDescent="0.25">
      <c r="A111" s="9">
        <v>108</v>
      </c>
      <c r="B111" s="119" t="s">
        <v>2081</v>
      </c>
      <c r="C111" s="119" t="s">
        <v>2082</v>
      </c>
      <c r="D111" s="120" t="s">
        <v>2083</v>
      </c>
      <c r="E111" s="119" t="s">
        <v>1353</v>
      </c>
      <c r="F111" s="119" t="s">
        <v>87</v>
      </c>
      <c r="G111" s="119" t="s">
        <v>1261</v>
      </c>
      <c r="H111" s="124" t="s">
        <v>2099</v>
      </c>
      <c r="I111" s="122">
        <v>41640</v>
      </c>
      <c r="J111" s="122">
        <v>43038</v>
      </c>
      <c r="K111" s="119" t="s">
        <v>2093</v>
      </c>
      <c r="L111" s="123">
        <v>13240155.439999999</v>
      </c>
      <c r="M111" s="123">
        <v>13234497.439999999</v>
      </c>
      <c r="N111" s="123">
        <v>10587597.949999999</v>
      </c>
      <c r="O111" s="66"/>
    </row>
    <row r="112" spans="1:15" ht="90" x14ac:dyDescent="0.25">
      <c r="A112" s="9">
        <v>109</v>
      </c>
      <c r="B112" s="11" t="s">
        <v>316</v>
      </c>
      <c r="C112" s="11" t="s">
        <v>317</v>
      </c>
      <c r="D112" s="11" t="s">
        <v>67</v>
      </c>
      <c r="E112" s="11" t="s">
        <v>68</v>
      </c>
      <c r="F112" s="11" t="s">
        <v>69</v>
      </c>
      <c r="G112" s="11" t="s">
        <v>70</v>
      </c>
      <c r="H112" s="11" t="s">
        <v>318</v>
      </c>
      <c r="I112" s="13">
        <v>39083</v>
      </c>
      <c r="J112" s="13">
        <v>40816</v>
      </c>
      <c r="K112" s="13" t="s">
        <v>319</v>
      </c>
      <c r="L112" s="12">
        <v>580232</v>
      </c>
      <c r="M112" s="12">
        <v>580232</v>
      </c>
      <c r="N112" s="12">
        <v>493197.2</v>
      </c>
      <c r="O112" s="66"/>
    </row>
    <row r="113" spans="1:15" ht="78.75" x14ac:dyDescent="0.25">
      <c r="A113" s="9">
        <v>110</v>
      </c>
      <c r="B113" s="11" t="s">
        <v>320</v>
      </c>
      <c r="C113" s="11" t="s">
        <v>321</v>
      </c>
      <c r="D113" s="11" t="s">
        <v>322</v>
      </c>
      <c r="E113" s="11" t="s">
        <v>174</v>
      </c>
      <c r="F113" s="11" t="s">
        <v>323</v>
      </c>
      <c r="G113" s="11" t="s">
        <v>324</v>
      </c>
      <c r="H113" s="11" t="s">
        <v>325</v>
      </c>
      <c r="I113" s="13">
        <v>39083</v>
      </c>
      <c r="J113" s="13">
        <v>41213</v>
      </c>
      <c r="K113" s="13" t="s">
        <v>326</v>
      </c>
      <c r="L113" s="12">
        <v>15730760</v>
      </c>
      <c r="M113" s="12">
        <v>11202540</v>
      </c>
      <c r="N113" s="12">
        <v>9522159</v>
      </c>
      <c r="O113" s="66"/>
    </row>
    <row r="114" spans="1:15" ht="101.25" x14ac:dyDescent="0.25">
      <c r="A114" s="9">
        <v>111</v>
      </c>
      <c r="B114" s="11" t="s">
        <v>327</v>
      </c>
      <c r="C114" s="11" t="s">
        <v>328</v>
      </c>
      <c r="D114" s="11" t="s">
        <v>329</v>
      </c>
      <c r="E114" s="11" t="s">
        <v>81</v>
      </c>
      <c r="F114" s="11" t="s">
        <v>82</v>
      </c>
      <c r="G114" s="11" t="s">
        <v>83</v>
      </c>
      <c r="H114" s="11" t="s">
        <v>330</v>
      </c>
      <c r="I114" s="13">
        <v>39083</v>
      </c>
      <c r="J114" s="13">
        <v>41455</v>
      </c>
      <c r="K114" s="13" t="s">
        <v>319</v>
      </c>
      <c r="L114" s="12">
        <v>906428.75</v>
      </c>
      <c r="M114" s="12">
        <v>902768.75</v>
      </c>
      <c r="N114" s="12">
        <v>767353.43</v>
      </c>
      <c r="O114" s="66"/>
    </row>
    <row r="115" spans="1:15" ht="123.75" x14ac:dyDescent="0.25">
      <c r="A115" s="9">
        <v>112</v>
      </c>
      <c r="B115" s="11" t="s">
        <v>331</v>
      </c>
      <c r="C115" s="11" t="s">
        <v>332</v>
      </c>
      <c r="D115" s="11" t="s">
        <v>333</v>
      </c>
      <c r="E115" s="11" t="s">
        <v>61</v>
      </c>
      <c r="F115" s="11" t="s">
        <v>334</v>
      </c>
      <c r="G115" s="11" t="s">
        <v>335</v>
      </c>
      <c r="H115" s="11" t="s">
        <v>336</v>
      </c>
      <c r="I115" s="13">
        <v>39083</v>
      </c>
      <c r="J115" s="13">
        <v>41213</v>
      </c>
      <c r="K115" s="13" t="s">
        <v>326</v>
      </c>
      <c r="L115" s="12">
        <v>13310377.52</v>
      </c>
      <c r="M115" s="12">
        <v>11228000</v>
      </c>
      <c r="N115" s="12">
        <v>9543800</v>
      </c>
      <c r="O115" s="66"/>
    </row>
    <row r="116" spans="1:15" ht="101.25" x14ac:dyDescent="0.25">
      <c r="A116" s="9">
        <v>113</v>
      </c>
      <c r="B116" s="11" t="s">
        <v>337</v>
      </c>
      <c r="C116" s="11" t="s">
        <v>338</v>
      </c>
      <c r="D116" s="11" t="s">
        <v>339</v>
      </c>
      <c r="E116" s="11" t="s">
        <v>99</v>
      </c>
      <c r="F116" s="11" t="s">
        <v>340</v>
      </c>
      <c r="G116" s="11" t="s">
        <v>341</v>
      </c>
      <c r="H116" s="11" t="s">
        <v>342</v>
      </c>
      <c r="I116" s="13">
        <v>39083</v>
      </c>
      <c r="J116" s="13">
        <v>41152</v>
      </c>
      <c r="K116" s="13" t="s">
        <v>319</v>
      </c>
      <c r="L116" s="12">
        <v>1517474.06</v>
      </c>
      <c r="M116" s="12">
        <v>1517474.06</v>
      </c>
      <c r="N116" s="12">
        <v>1289852.95</v>
      </c>
      <c r="O116" s="66"/>
    </row>
    <row r="117" spans="1:15" ht="78.75" x14ac:dyDescent="0.25">
      <c r="A117" s="9">
        <v>114</v>
      </c>
      <c r="B117" s="11" t="s">
        <v>343</v>
      </c>
      <c r="C117" s="11" t="s">
        <v>344</v>
      </c>
      <c r="D117" s="11" t="s">
        <v>345</v>
      </c>
      <c r="E117" s="11" t="s">
        <v>68</v>
      </c>
      <c r="F117" s="11" t="s">
        <v>87</v>
      </c>
      <c r="G117" s="11" t="s">
        <v>346</v>
      </c>
      <c r="H117" s="11" t="s">
        <v>347</v>
      </c>
      <c r="I117" s="13">
        <v>39083</v>
      </c>
      <c r="J117" s="13">
        <v>42004</v>
      </c>
      <c r="K117" s="13" t="s">
        <v>348</v>
      </c>
      <c r="L117" s="12">
        <v>25365481.899999999</v>
      </c>
      <c r="M117" s="12">
        <v>25097987.07</v>
      </c>
      <c r="N117" s="12">
        <v>21333289.010000002</v>
      </c>
      <c r="O117" s="66"/>
    </row>
    <row r="118" spans="1:15" ht="90" x14ac:dyDescent="0.25">
      <c r="A118" s="9">
        <v>115</v>
      </c>
      <c r="B118" s="11" t="s">
        <v>349</v>
      </c>
      <c r="C118" s="11" t="s">
        <v>350</v>
      </c>
      <c r="D118" s="11" t="s">
        <v>351</v>
      </c>
      <c r="E118" s="11" t="s">
        <v>99</v>
      </c>
      <c r="F118" s="11" t="s">
        <v>217</v>
      </c>
      <c r="G118" s="11" t="s">
        <v>352</v>
      </c>
      <c r="H118" s="11" t="s">
        <v>353</v>
      </c>
      <c r="I118" s="13">
        <v>39083</v>
      </c>
      <c r="J118" s="13">
        <v>41060</v>
      </c>
      <c r="K118" s="13" t="s">
        <v>354</v>
      </c>
      <c r="L118" s="12">
        <v>11243000</v>
      </c>
      <c r="M118" s="12">
        <v>11243000</v>
      </c>
      <c r="N118" s="12">
        <v>9556550</v>
      </c>
      <c r="O118" s="66"/>
    </row>
    <row r="119" spans="1:15" ht="101.25" x14ac:dyDescent="0.25">
      <c r="A119" s="9">
        <v>116</v>
      </c>
      <c r="B119" s="11" t="s">
        <v>355</v>
      </c>
      <c r="C119" s="11" t="s">
        <v>356</v>
      </c>
      <c r="D119" s="11" t="s">
        <v>357</v>
      </c>
      <c r="E119" s="11" t="s">
        <v>186</v>
      </c>
      <c r="F119" s="11" t="s">
        <v>358</v>
      </c>
      <c r="G119" s="11" t="s">
        <v>359</v>
      </c>
      <c r="H119" s="11" t="s">
        <v>360</v>
      </c>
      <c r="I119" s="13">
        <v>40326</v>
      </c>
      <c r="J119" s="13">
        <v>41578</v>
      </c>
      <c r="K119" s="13" t="s">
        <v>361</v>
      </c>
      <c r="L119" s="12">
        <v>11610386</v>
      </c>
      <c r="M119" s="12">
        <v>11243000</v>
      </c>
      <c r="N119" s="12">
        <v>9556550</v>
      </c>
      <c r="O119" s="66"/>
    </row>
    <row r="120" spans="1:15" ht="56.25" x14ac:dyDescent="0.25">
      <c r="A120" s="9">
        <v>117</v>
      </c>
      <c r="B120" s="11" t="s">
        <v>362</v>
      </c>
      <c r="C120" s="11" t="s">
        <v>363</v>
      </c>
      <c r="D120" s="11" t="s">
        <v>364</v>
      </c>
      <c r="E120" s="11" t="s">
        <v>365</v>
      </c>
      <c r="F120" s="11" t="s">
        <v>366</v>
      </c>
      <c r="G120" s="11" t="s">
        <v>367</v>
      </c>
      <c r="H120" s="11" t="s">
        <v>368</v>
      </c>
      <c r="I120" s="13">
        <v>39083</v>
      </c>
      <c r="J120" s="13">
        <v>40816</v>
      </c>
      <c r="K120" s="13" t="s">
        <v>319</v>
      </c>
      <c r="L120" s="12">
        <v>2126740.2599999998</v>
      </c>
      <c r="M120" s="12">
        <v>2126740.2599999998</v>
      </c>
      <c r="N120" s="12">
        <v>1807729.22</v>
      </c>
      <c r="O120" s="66"/>
    </row>
    <row r="121" spans="1:15" ht="123.75" x14ac:dyDescent="0.25">
      <c r="A121" s="9">
        <v>118</v>
      </c>
      <c r="B121" s="11" t="s">
        <v>369</v>
      </c>
      <c r="C121" s="11" t="s">
        <v>370</v>
      </c>
      <c r="D121" s="11" t="s">
        <v>185</v>
      </c>
      <c r="E121" s="11" t="s">
        <v>186</v>
      </c>
      <c r="F121" s="11" t="s">
        <v>371</v>
      </c>
      <c r="G121" s="11" t="s">
        <v>188</v>
      </c>
      <c r="H121" s="11" t="s">
        <v>372</v>
      </c>
      <c r="I121" s="13">
        <v>39083</v>
      </c>
      <c r="J121" s="13">
        <v>41090</v>
      </c>
      <c r="K121" s="13" t="s">
        <v>319</v>
      </c>
      <c r="L121" s="12">
        <v>3093883.18</v>
      </c>
      <c r="M121" s="12">
        <v>3075461.18</v>
      </c>
      <c r="N121" s="12">
        <v>2614142</v>
      </c>
      <c r="O121" s="66"/>
    </row>
    <row r="122" spans="1:15" ht="101.25" x14ac:dyDescent="0.25">
      <c r="A122" s="9">
        <v>119</v>
      </c>
      <c r="B122" s="11" t="s">
        <v>373</v>
      </c>
      <c r="C122" s="11" t="s">
        <v>374</v>
      </c>
      <c r="D122" s="11" t="s">
        <v>375</v>
      </c>
      <c r="E122" s="11" t="s">
        <v>68</v>
      </c>
      <c r="F122" s="11" t="s">
        <v>376</v>
      </c>
      <c r="G122" s="11" t="s">
        <v>377</v>
      </c>
      <c r="H122" s="11" t="s">
        <v>378</v>
      </c>
      <c r="I122" s="13">
        <v>39083</v>
      </c>
      <c r="J122" s="13">
        <v>41274</v>
      </c>
      <c r="K122" s="13" t="s">
        <v>319</v>
      </c>
      <c r="L122" s="12">
        <v>1139627.8700000001</v>
      </c>
      <c r="M122" s="12">
        <v>954698.4</v>
      </c>
      <c r="N122" s="12">
        <v>811493.64</v>
      </c>
      <c r="O122" s="66"/>
    </row>
    <row r="123" spans="1:15" ht="101.25" x14ac:dyDescent="0.25">
      <c r="A123" s="9">
        <v>120</v>
      </c>
      <c r="B123" s="11" t="s">
        <v>379</v>
      </c>
      <c r="C123" s="11" t="s">
        <v>380</v>
      </c>
      <c r="D123" s="11" t="s">
        <v>241</v>
      </c>
      <c r="E123" s="11" t="s">
        <v>81</v>
      </c>
      <c r="F123" s="11" t="s">
        <v>242</v>
      </c>
      <c r="G123" s="11" t="s">
        <v>243</v>
      </c>
      <c r="H123" s="11" t="s">
        <v>381</v>
      </c>
      <c r="I123" s="13">
        <v>39083</v>
      </c>
      <c r="J123" s="13">
        <v>40939</v>
      </c>
      <c r="K123" s="13" t="s">
        <v>319</v>
      </c>
      <c r="L123" s="12">
        <v>2463850.39</v>
      </c>
      <c r="M123" s="12">
        <v>2463850.39</v>
      </c>
      <c r="N123" s="12">
        <v>2094272.83</v>
      </c>
      <c r="O123" s="66"/>
    </row>
    <row r="124" spans="1:15" ht="112.5" x14ac:dyDescent="0.25">
      <c r="A124" s="9">
        <v>121</v>
      </c>
      <c r="B124" s="11" t="s">
        <v>382</v>
      </c>
      <c r="C124" s="11" t="s">
        <v>383</v>
      </c>
      <c r="D124" s="11" t="s">
        <v>384</v>
      </c>
      <c r="E124" s="11" t="s">
        <v>68</v>
      </c>
      <c r="F124" s="11" t="s">
        <v>87</v>
      </c>
      <c r="G124" s="11" t="s">
        <v>385</v>
      </c>
      <c r="H124" s="11" t="s">
        <v>386</v>
      </c>
      <c r="I124" s="13">
        <v>39083</v>
      </c>
      <c r="J124" s="13">
        <v>41547</v>
      </c>
      <c r="K124" s="13" t="s">
        <v>319</v>
      </c>
      <c r="L124" s="12">
        <v>1981358.86</v>
      </c>
      <c r="M124" s="12">
        <v>1977484.36</v>
      </c>
      <c r="N124" s="12">
        <v>1680861.7</v>
      </c>
      <c r="O124" s="66"/>
    </row>
    <row r="125" spans="1:15" ht="78.75" x14ac:dyDescent="0.25">
      <c r="A125" s="9">
        <v>122</v>
      </c>
      <c r="B125" s="11" t="s">
        <v>387</v>
      </c>
      <c r="C125" s="11" t="s">
        <v>388</v>
      </c>
      <c r="D125" s="11" t="s">
        <v>389</v>
      </c>
      <c r="E125" s="11" t="s">
        <v>68</v>
      </c>
      <c r="F125" s="11" t="s">
        <v>390</v>
      </c>
      <c r="G125" s="11" t="s">
        <v>391</v>
      </c>
      <c r="H125" s="11" t="s">
        <v>392</v>
      </c>
      <c r="I125" s="13">
        <v>39083</v>
      </c>
      <c r="J125" s="13">
        <v>41425</v>
      </c>
      <c r="K125" s="13" t="s">
        <v>319</v>
      </c>
      <c r="L125" s="12">
        <v>1786748.94</v>
      </c>
      <c r="M125" s="12">
        <v>1626868.79</v>
      </c>
      <c r="N125" s="12">
        <v>1382838.47</v>
      </c>
      <c r="O125" s="66"/>
    </row>
    <row r="126" spans="1:15" ht="101.25" x14ac:dyDescent="0.25">
      <c r="A126" s="9">
        <v>123</v>
      </c>
      <c r="B126" s="11" t="s">
        <v>393</v>
      </c>
      <c r="C126" s="11" t="s">
        <v>394</v>
      </c>
      <c r="D126" s="11" t="s">
        <v>395</v>
      </c>
      <c r="E126" s="11" t="s">
        <v>210</v>
      </c>
      <c r="F126" s="11" t="s">
        <v>396</v>
      </c>
      <c r="G126" s="11" t="s">
        <v>397</v>
      </c>
      <c r="H126" s="11" t="s">
        <v>398</v>
      </c>
      <c r="I126" s="13">
        <v>39083</v>
      </c>
      <c r="J126" s="13">
        <v>41090</v>
      </c>
      <c r="K126" s="13" t="s">
        <v>319</v>
      </c>
      <c r="L126" s="12">
        <v>4158523</v>
      </c>
      <c r="M126" s="12">
        <v>4158523</v>
      </c>
      <c r="N126" s="12">
        <v>3534744.55</v>
      </c>
      <c r="O126" s="66"/>
    </row>
    <row r="127" spans="1:15" ht="78.75" x14ac:dyDescent="0.25">
      <c r="A127" s="9">
        <v>124</v>
      </c>
      <c r="B127" s="11" t="s">
        <v>399</v>
      </c>
      <c r="C127" s="11" t="s">
        <v>400</v>
      </c>
      <c r="D127" s="11" t="s">
        <v>401</v>
      </c>
      <c r="E127" s="11" t="s">
        <v>210</v>
      </c>
      <c r="F127" s="11" t="s">
        <v>211</v>
      </c>
      <c r="G127" s="11" t="s">
        <v>212</v>
      </c>
      <c r="H127" s="11" t="s">
        <v>402</v>
      </c>
      <c r="I127" s="13">
        <v>39083</v>
      </c>
      <c r="J127" s="13">
        <v>41670</v>
      </c>
      <c r="K127" s="13" t="s">
        <v>319</v>
      </c>
      <c r="L127" s="12">
        <v>1889386.11</v>
      </c>
      <c r="M127" s="12">
        <v>1864225</v>
      </c>
      <c r="N127" s="12">
        <v>1584591.25</v>
      </c>
      <c r="O127" s="66"/>
    </row>
    <row r="128" spans="1:15" ht="101.25" x14ac:dyDescent="0.25">
      <c r="A128" s="9">
        <v>125</v>
      </c>
      <c r="B128" s="11" t="s">
        <v>403</v>
      </c>
      <c r="C128" s="11" t="s">
        <v>404</v>
      </c>
      <c r="D128" s="11" t="s">
        <v>405</v>
      </c>
      <c r="E128" s="11" t="s">
        <v>174</v>
      </c>
      <c r="F128" s="11" t="s">
        <v>406</v>
      </c>
      <c r="G128" s="11" t="s">
        <v>176</v>
      </c>
      <c r="H128" s="11" t="s">
        <v>407</v>
      </c>
      <c r="I128" s="13">
        <v>39083</v>
      </c>
      <c r="J128" s="13">
        <v>41790</v>
      </c>
      <c r="K128" s="13" t="s">
        <v>319</v>
      </c>
      <c r="L128" s="12">
        <v>6008563.3099999996</v>
      </c>
      <c r="M128" s="12">
        <v>4780269.0999999996</v>
      </c>
      <c r="N128" s="12">
        <v>4063228.73</v>
      </c>
      <c r="O128" s="66"/>
    </row>
    <row r="129" spans="1:15" ht="101.25" x14ac:dyDescent="0.25">
      <c r="A129" s="9">
        <v>126</v>
      </c>
      <c r="B129" s="11" t="s">
        <v>408</v>
      </c>
      <c r="C129" s="11" t="s">
        <v>409</v>
      </c>
      <c r="D129" s="11" t="s">
        <v>410</v>
      </c>
      <c r="E129" s="11" t="s">
        <v>222</v>
      </c>
      <c r="F129" s="11" t="s">
        <v>411</v>
      </c>
      <c r="G129" s="11" t="s">
        <v>412</v>
      </c>
      <c r="H129" s="11" t="s">
        <v>413</v>
      </c>
      <c r="I129" s="13">
        <v>39083</v>
      </c>
      <c r="J129" s="13">
        <v>41213</v>
      </c>
      <c r="K129" s="13" t="s">
        <v>319</v>
      </c>
      <c r="L129" s="12">
        <v>3464914.05</v>
      </c>
      <c r="M129" s="12">
        <v>2470302.0499999998</v>
      </c>
      <c r="N129" s="12">
        <v>2099756.7400000002</v>
      </c>
      <c r="O129" s="66"/>
    </row>
    <row r="130" spans="1:15" ht="135" x14ac:dyDescent="0.25">
      <c r="A130" s="9">
        <v>127</v>
      </c>
      <c r="B130" s="11" t="s">
        <v>414</v>
      </c>
      <c r="C130" s="11" t="s">
        <v>415</v>
      </c>
      <c r="D130" s="11" t="s">
        <v>416</v>
      </c>
      <c r="E130" s="11" t="s">
        <v>81</v>
      </c>
      <c r="F130" s="11" t="s">
        <v>417</v>
      </c>
      <c r="G130" s="11" t="s">
        <v>418</v>
      </c>
      <c r="H130" s="11" t="s">
        <v>419</v>
      </c>
      <c r="I130" s="13">
        <v>39083</v>
      </c>
      <c r="J130" s="13">
        <v>41639</v>
      </c>
      <c r="K130" s="13" t="s">
        <v>319</v>
      </c>
      <c r="L130" s="12">
        <v>937362.03</v>
      </c>
      <c r="M130" s="12">
        <v>937362.03</v>
      </c>
      <c r="N130" s="12">
        <v>796757.71</v>
      </c>
      <c r="O130" s="66"/>
    </row>
    <row r="131" spans="1:15" ht="78.75" x14ac:dyDescent="0.25">
      <c r="A131" s="9">
        <v>128</v>
      </c>
      <c r="B131" s="11" t="s">
        <v>420</v>
      </c>
      <c r="C131" s="11" t="s">
        <v>421</v>
      </c>
      <c r="D131" s="11" t="s">
        <v>422</v>
      </c>
      <c r="E131" s="11" t="s">
        <v>365</v>
      </c>
      <c r="F131" s="11" t="s">
        <v>423</v>
      </c>
      <c r="G131" s="11" t="s">
        <v>424</v>
      </c>
      <c r="H131" s="11" t="s">
        <v>425</v>
      </c>
      <c r="I131" s="13">
        <v>39083</v>
      </c>
      <c r="J131" s="13">
        <v>41090</v>
      </c>
      <c r="K131" s="13" t="s">
        <v>319</v>
      </c>
      <c r="L131" s="12">
        <v>1663213.74</v>
      </c>
      <c r="M131" s="12">
        <v>1663213.74</v>
      </c>
      <c r="N131" s="12">
        <v>1413731.67</v>
      </c>
      <c r="O131" s="66"/>
    </row>
    <row r="132" spans="1:15" ht="78.75" x14ac:dyDescent="0.25">
      <c r="A132" s="9">
        <v>129</v>
      </c>
      <c r="B132" s="11" t="s">
        <v>426</v>
      </c>
      <c r="C132" s="11" t="s">
        <v>427</v>
      </c>
      <c r="D132" s="11" t="s">
        <v>428</v>
      </c>
      <c r="E132" s="11" t="s">
        <v>113</v>
      </c>
      <c r="F132" s="11" t="s">
        <v>429</v>
      </c>
      <c r="G132" s="11" t="s">
        <v>430</v>
      </c>
      <c r="H132" s="11" t="s">
        <v>431</v>
      </c>
      <c r="I132" s="13">
        <v>39083</v>
      </c>
      <c r="J132" s="13">
        <v>40968</v>
      </c>
      <c r="K132" s="13" t="s">
        <v>319</v>
      </c>
      <c r="L132" s="12">
        <v>660657.21</v>
      </c>
      <c r="M132" s="12">
        <v>488720.48</v>
      </c>
      <c r="N132" s="12">
        <v>415412.4</v>
      </c>
      <c r="O132" s="66"/>
    </row>
    <row r="133" spans="1:15" ht="123.75" x14ac:dyDescent="0.25">
      <c r="A133" s="9">
        <v>130</v>
      </c>
      <c r="B133" s="11" t="s">
        <v>432</v>
      </c>
      <c r="C133" s="11" t="s">
        <v>433</v>
      </c>
      <c r="D133" s="11" t="s">
        <v>434</v>
      </c>
      <c r="E133" s="11" t="s">
        <v>133</v>
      </c>
      <c r="F133" s="11" t="s">
        <v>435</v>
      </c>
      <c r="G133" s="11" t="s">
        <v>436</v>
      </c>
      <c r="H133" s="11" t="s">
        <v>437</v>
      </c>
      <c r="I133" s="13">
        <v>39083</v>
      </c>
      <c r="J133" s="13">
        <v>40602</v>
      </c>
      <c r="K133" s="13" t="s">
        <v>319</v>
      </c>
      <c r="L133" s="12">
        <v>1178992.25</v>
      </c>
      <c r="M133" s="12">
        <v>967761.31</v>
      </c>
      <c r="N133" s="12">
        <v>822597.11</v>
      </c>
      <c r="O133" s="66"/>
    </row>
    <row r="134" spans="1:15" ht="90" x14ac:dyDescent="0.25">
      <c r="A134" s="9">
        <v>131</v>
      </c>
      <c r="B134" s="11" t="s">
        <v>438</v>
      </c>
      <c r="C134" s="11" t="s">
        <v>439</v>
      </c>
      <c r="D134" s="11" t="s">
        <v>440</v>
      </c>
      <c r="E134" s="11" t="s">
        <v>113</v>
      </c>
      <c r="F134" s="11" t="s">
        <v>193</v>
      </c>
      <c r="G134" s="11" t="s">
        <v>194</v>
      </c>
      <c r="H134" s="11" t="s">
        <v>441</v>
      </c>
      <c r="I134" s="13">
        <v>39083</v>
      </c>
      <c r="J134" s="13">
        <v>40999</v>
      </c>
      <c r="K134" s="13" t="s">
        <v>319</v>
      </c>
      <c r="L134" s="12">
        <v>2916589.72</v>
      </c>
      <c r="M134" s="12">
        <v>2687361.67</v>
      </c>
      <c r="N134" s="12">
        <v>2284257.41</v>
      </c>
      <c r="O134" s="66"/>
    </row>
    <row r="135" spans="1:15" ht="90" x14ac:dyDescent="0.25">
      <c r="A135" s="9">
        <v>132</v>
      </c>
      <c r="B135" s="11" t="s">
        <v>442</v>
      </c>
      <c r="C135" s="11" t="s">
        <v>443</v>
      </c>
      <c r="D135" s="11" t="s">
        <v>444</v>
      </c>
      <c r="E135" s="11" t="s">
        <v>61</v>
      </c>
      <c r="F135" s="11" t="s">
        <v>445</v>
      </c>
      <c r="G135" s="11" t="s">
        <v>446</v>
      </c>
      <c r="H135" s="11" t="s">
        <v>447</v>
      </c>
      <c r="I135" s="13">
        <v>39083</v>
      </c>
      <c r="J135" s="13">
        <v>41274</v>
      </c>
      <c r="K135" s="13" t="s">
        <v>319</v>
      </c>
      <c r="L135" s="12">
        <v>1224278</v>
      </c>
      <c r="M135" s="12">
        <v>1222448</v>
      </c>
      <c r="N135" s="12">
        <v>1039080.8</v>
      </c>
      <c r="O135" s="66"/>
    </row>
    <row r="136" spans="1:15" ht="112.5" x14ac:dyDescent="0.25">
      <c r="A136" s="9">
        <v>133</v>
      </c>
      <c r="B136" s="11" t="s">
        <v>448</v>
      </c>
      <c r="C136" s="11" t="s">
        <v>449</v>
      </c>
      <c r="D136" s="11" t="s">
        <v>450</v>
      </c>
      <c r="E136" s="11" t="s">
        <v>106</v>
      </c>
      <c r="F136" s="11" t="s">
        <v>451</v>
      </c>
      <c r="G136" s="11" t="s">
        <v>452</v>
      </c>
      <c r="H136" s="11" t="s">
        <v>453</v>
      </c>
      <c r="I136" s="13">
        <v>39083</v>
      </c>
      <c r="J136" s="13">
        <v>40877</v>
      </c>
      <c r="K136" s="13" t="s">
        <v>319</v>
      </c>
      <c r="L136" s="12">
        <v>833227.34</v>
      </c>
      <c r="M136" s="12">
        <v>823467.34</v>
      </c>
      <c r="N136" s="12">
        <v>699947.23</v>
      </c>
      <c r="O136" s="66"/>
    </row>
    <row r="137" spans="1:15" ht="90" x14ac:dyDescent="0.25">
      <c r="A137" s="9">
        <v>134</v>
      </c>
      <c r="B137" s="11" t="s">
        <v>454</v>
      </c>
      <c r="C137" s="11" t="s">
        <v>455</v>
      </c>
      <c r="D137" s="11" t="s">
        <v>456</v>
      </c>
      <c r="E137" s="11" t="s">
        <v>113</v>
      </c>
      <c r="F137" s="11" t="s">
        <v>457</v>
      </c>
      <c r="G137" s="11" t="s">
        <v>458</v>
      </c>
      <c r="H137" s="11" t="s">
        <v>459</v>
      </c>
      <c r="I137" s="13">
        <v>39083</v>
      </c>
      <c r="J137" s="13">
        <v>41060</v>
      </c>
      <c r="K137" s="13" t="s">
        <v>319</v>
      </c>
      <c r="L137" s="12">
        <v>698952.14</v>
      </c>
      <c r="M137" s="12">
        <v>698952.14</v>
      </c>
      <c r="N137" s="12">
        <v>594109.31000000006</v>
      </c>
      <c r="O137" s="66"/>
    </row>
    <row r="138" spans="1:15" ht="101.25" x14ac:dyDescent="0.25">
      <c r="A138" s="9">
        <v>135</v>
      </c>
      <c r="B138" s="11" t="s">
        <v>460</v>
      </c>
      <c r="C138" s="11" t="s">
        <v>461</v>
      </c>
      <c r="D138" s="11" t="s">
        <v>462</v>
      </c>
      <c r="E138" s="11" t="s">
        <v>99</v>
      </c>
      <c r="F138" s="11" t="s">
        <v>463</v>
      </c>
      <c r="G138" s="11" t="s">
        <v>464</v>
      </c>
      <c r="H138" s="11" t="s">
        <v>465</v>
      </c>
      <c r="I138" s="13">
        <v>39083</v>
      </c>
      <c r="J138" s="13">
        <v>40908</v>
      </c>
      <c r="K138" s="13" t="s">
        <v>319</v>
      </c>
      <c r="L138" s="12">
        <v>250000</v>
      </c>
      <c r="M138" s="12">
        <v>250000</v>
      </c>
      <c r="N138" s="12">
        <v>212500</v>
      </c>
      <c r="O138" s="66"/>
    </row>
    <row r="139" spans="1:15" ht="101.25" x14ac:dyDescent="0.25">
      <c r="A139" s="9">
        <v>136</v>
      </c>
      <c r="B139" s="11" t="s">
        <v>466</v>
      </c>
      <c r="C139" s="11" t="s">
        <v>467</v>
      </c>
      <c r="D139" s="11" t="s">
        <v>235</v>
      </c>
      <c r="E139" s="11" t="s">
        <v>81</v>
      </c>
      <c r="F139" s="11" t="s">
        <v>236</v>
      </c>
      <c r="G139" s="11" t="s">
        <v>237</v>
      </c>
      <c r="H139" s="11" t="s">
        <v>468</v>
      </c>
      <c r="I139" s="13">
        <v>39083</v>
      </c>
      <c r="J139" s="13">
        <v>41197</v>
      </c>
      <c r="K139" s="13" t="s">
        <v>319</v>
      </c>
      <c r="L139" s="12">
        <v>894250.1</v>
      </c>
      <c r="M139" s="12">
        <v>809005.04</v>
      </c>
      <c r="N139" s="12">
        <v>687654.28</v>
      </c>
      <c r="O139" s="66"/>
    </row>
    <row r="140" spans="1:15" ht="67.5" x14ac:dyDescent="0.25">
      <c r="A140" s="9">
        <v>137</v>
      </c>
      <c r="B140" s="11" t="s">
        <v>469</v>
      </c>
      <c r="C140" s="11" t="s">
        <v>470</v>
      </c>
      <c r="D140" s="11" t="s">
        <v>471</v>
      </c>
      <c r="E140" s="11" t="s">
        <v>113</v>
      </c>
      <c r="F140" s="11" t="s">
        <v>472</v>
      </c>
      <c r="G140" s="11" t="s">
        <v>473</v>
      </c>
      <c r="H140" s="11" t="s">
        <v>474</v>
      </c>
      <c r="I140" s="13">
        <v>39083</v>
      </c>
      <c r="J140" s="13">
        <v>41364</v>
      </c>
      <c r="K140" s="13" t="s">
        <v>319</v>
      </c>
      <c r="L140" s="12">
        <v>1192541.75</v>
      </c>
      <c r="M140" s="12">
        <v>1149841.75</v>
      </c>
      <c r="N140" s="12">
        <v>977365.48</v>
      </c>
      <c r="O140" s="66"/>
    </row>
    <row r="141" spans="1:15" ht="101.25" x14ac:dyDescent="0.25">
      <c r="A141" s="9">
        <v>138</v>
      </c>
      <c r="B141" s="11" t="s">
        <v>475</v>
      </c>
      <c r="C141" s="11" t="s">
        <v>476</v>
      </c>
      <c r="D141" s="11" t="s">
        <v>477</v>
      </c>
      <c r="E141" s="11" t="s">
        <v>81</v>
      </c>
      <c r="F141" s="11" t="s">
        <v>478</v>
      </c>
      <c r="G141" s="11" t="s">
        <v>479</v>
      </c>
      <c r="H141" s="11" t="s">
        <v>480</v>
      </c>
      <c r="I141" s="13">
        <v>39083</v>
      </c>
      <c r="J141" s="13">
        <v>40877</v>
      </c>
      <c r="K141" s="13" t="s">
        <v>319</v>
      </c>
      <c r="L141" s="12">
        <v>619575.02</v>
      </c>
      <c r="M141" s="12">
        <v>619575.02</v>
      </c>
      <c r="N141" s="12">
        <v>526638.77</v>
      </c>
      <c r="O141" s="66"/>
    </row>
    <row r="142" spans="1:15" ht="135" x14ac:dyDescent="0.25">
      <c r="A142" s="9">
        <v>139</v>
      </c>
      <c r="B142" s="11" t="s">
        <v>481</v>
      </c>
      <c r="C142" s="11" t="s">
        <v>482</v>
      </c>
      <c r="D142" s="11" t="s">
        <v>483</v>
      </c>
      <c r="E142" s="11" t="s">
        <v>204</v>
      </c>
      <c r="F142" s="11" t="s">
        <v>484</v>
      </c>
      <c r="G142" s="11" t="s">
        <v>485</v>
      </c>
      <c r="H142" s="11" t="s">
        <v>486</v>
      </c>
      <c r="I142" s="13">
        <v>39083</v>
      </c>
      <c r="J142" s="13">
        <v>41274</v>
      </c>
      <c r="K142" s="13" t="s">
        <v>319</v>
      </c>
      <c r="L142" s="12">
        <v>1674180.84</v>
      </c>
      <c r="M142" s="12">
        <v>1674180.84</v>
      </c>
      <c r="N142" s="12">
        <v>1423053.71</v>
      </c>
      <c r="O142" s="66"/>
    </row>
    <row r="143" spans="1:15" ht="135" x14ac:dyDescent="0.25">
      <c r="A143" s="9">
        <v>140</v>
      </c>
      <c r="B143" s="11" t="s">
        <v>487</v>
      </c>
      <c r="C143" s="11" t="s">
        <v>488</v>
      </c>
      <c r="D143" s="11" t="s">
        <v>489</v>
      </c>
      <c r="E143" s="11" t="s">
        <v>81</v>
      </c>
      <c r="F143" s="11" t="s">
        <v>490</v>
      </c>
      <c r="G143" s="11" t="s">
        <v>491</v>
      </c>
      <c r="H143" s="11" t="s">
        <v>492</v>
      </c>
      <c r="I143" s="13">
        <v>39083</v>
      </c>
      <c r="J143" s="13">
        <v>41425</v>
      </c>
      <c r="K143" s="13" t="s">
        <v>319</v>
      </c>
      <c r="L143" s="12">
        <v>2823977.95</v>
      </c>
      <c r="M143" s="12">
        <v>2772317.95</v>
      </c>
      <c r="N143" s="12">
        <v>2356470.25</v>
      </c>
      <c r="O143" s="66"/>
    </row>
    <row r="144" spans="1:15" ht="90" x14ac:dyDescent="0.25">
      <c r="A144" s="9">
        <v>141</v>
      </c>
      <c r="B144" s="11" t="s">
        <v>493</v>
      </c>
      <c r="C144" s="11" t="s">
        <v>494</v>
      </c>
      <c r="D144" s="11" t="s">
        <v>495</v>
      </c>
      <c r="E144" s="11" t="s">
        <v>41</v>
      </c>
      <c r="F144" s="11" t="s">
        <v>496</v>
      </c>
      <c r="G144" s="11" t="s">
        <v>497</v>
      </c>
      <c r="H144" s="11" t="s">
        <v>498</v>
      </c>
      <c r="I144" s="13">
        <v>39083</v>
      </c>
      <c r="J144" s="13">
        <v>40816</v>
      </c>
      <c r="K144" s="13" t="s">
        <v>319</v>
      </c>
      <c r="L144" s="12">
        <v>3265155.08</v>
      </c>
      <c r="M144" s="12">
        <v>3265155.08</v>
      </c>
      <c r="N144" s="12">
        <v>2775381.81</v>
      </c>
      <c r="O144" s="66"/>
    </row>
    <row r="145" spans="1:15" ht="90" x14ac:dyDescent="0.25">
      <c r="A145" s="9">
        <v>142</v>
      </c>
      <c r="B145" s="11" t="s">
        <v>499</v>
      </c>
      <c r="C145" s="11" t="s">
        <v>500</v>
      </c>
      <c r="D145" s="11" t="s">
        <v>501</v>
      </c>
      <c r="E145" s="11" t="s">
        <v>113</v>
      </c>
      <c r="F145" s="11" t="s">
        <v>169</v>
      </c>
      <c r="G145" s="11" t="s">
        <v>170</v>
      </c>
      <c r="H145" s="11" t="s">
        <v>502</v>
      </c>
      <c r="I145" s="13">
        <v>39083</v>
      </c>
      <c r="J145" s="13">
        <v>40999</v>
      </c>
      <c r="K145" s="13" t="s">
        <v>319</v>
      </c>
      <c r="L145" s="12">
        <v>693672.99</v>
      </c>
      <c r="M145" s="12">
        <v>693672.99</v>
      </c>
      <c r="N145" s="12">
        <v>589622.04</v>
      </c>
      <c r="O145" s="66"/>
    </row>
    <row r="146" spans="1:15" ht="101.25" x14ac:dyDescent="0.25">
      <c r="A146" s="9">
        <v>143</v>
      </c>
      <c r="B146" s="11" t="s">
        <v>503</v>
      </c>
      <c r="C146" s="11" t="s">
        <v>504</v>
      </c>
      <c r="D146" s="11" t="s">
        <v>505</v>
      </c>
      <c r="E146" s="11" t="s">
        <v>133</v>
      </c>
      <c r="F146" s="11" t="s">
        <v>506</v>
      </c>
      <c r="G146" s="11" t="s">
        <v>507</v>
      </c>
      <c r="H146" s="11" t="s">
        <v>508</v>
      </c>
      <c r="I146" s="13">
        <v>39083</v>
      </c>
      <c r="J146" s="13">
        <v>41182</v>
      </c>
      <c r="K146" s="13" t="s">
        <v>319</v>
      </c>
      <c r="L146" s="12">
        <v>898538</v>
      </c>
      <c r="M146" s="12">
        <v>898538</v>
      </c>
      <c r="N146" s="12">
        <v>763757.3</v>
      </c>
      <c r="O146" s="66"/>
    </row>
    <row r="147" spans="1:15" ht="90" x14ac:dyDescent="0.25">
      <c r="A147" s="9">
        <v>144</v>
      </c>
      <c r="B147" s="11" t="s">
        <v>509</v>
      </c>
      <c r="C147" s="11" t="s">
        <v>510</v>
      </c>
      <c r="D147" s="11" t="s">
        <v>364</v>
      </c>
      <c r="E147" s="11" t="s">
        <v>41</v>
      </c>
      <c r="F147" s="11" t="s">
        <v>511</v>
      </c>
      <c r="G147" s="11" t="s">
        <v>512</v>
      </c>
      <c r="H147" s="11" t="s">
        <v>513</v>
      </c>
      <c r="I147" s="13">
        <v>39083</v>
      </c>
      <c r="J147" s="13">
        <v>40877</v>
      </c>
      <c r="K147" s="13" t="s">
        <v>319</v>
      </c>
      <c r="L147" s="12">
        <v>6215220</v>
      </c>
      <c r="M147" s="12">
        <v>6215220</v>
      </c>
      <c r="N147" s="12">
        <v>5282937</v>
      </c>
      <c r="O147" s="66"/>
    </row>
    <row r="148" spans="1:15" ht="101.25" x14ac:dyDescent="0.25">
      <c r="A148" s="9">
        <v>145</v>
      </c>
      <c r="B148" s="11" t="s">
        <v>514</v>
      </c>
      <c r="C148" s="11" t="s">
        <v>515</v>
      </c>
      <c r="D148" s="11" t="s">
        <v>516</v>
      </c>
      <c r="E148" s="11" t="s">
        <v>204</v>
      </c>
      <c r="F148" s="11" t="s">
        <v>517</v>
      </c>
      <c r="G148" s="11" t="s">
        <v>518</v>
      </c>
      <c r="H148" s="11" t="s">
        <v>519</v>
      </c>
      <c r="I148" s="13">
        <v>39083</v>
      </c>
      <c r="J148" s="13">
        <v>41274</v>
      </c>
      <c r="K148" s="13" t="s">
        <v>319</v>
      </c>
      <c r="L148" s="12">
        <v>1189671.21</v>
      </c>
      <c r="M148" s="12">
        <v>920579.95</v>
      </c>
      <c r="N148" s="12">
        <v>782492.95</v>
      </c>
      <c r="O148" s="66"/>
    </row>
    <row r="149" spans="1:15" ht="78.75" x14ac:dyDescent="0.25">
      <c r="A149" s="9">
        <v>146</v>
      </c>
      <c r="B149" s="11" t="s">
        <v>520</v>
      </c>
      <c r="C149" s="11" t="s">
        <v>521</v>
      </c>
      <c r="D149" s="11" t="s">
        <v>522</v>
      </c>
      <c r="E149" s="11" t="s">
        <v>10</v>
      </c>
      <c r="F149" s="11" t="s">
        <v>163</v>
      </c>
      <c r="G149" s="11" t="s">
        <v>164</v>
      </c>
      <c r="H149" s="11" t="s">
        <v>523</v>
      </c>
      <c r="I149" s="13">
        <v>39083</v>
      </c>
      <c r="J149" s="13">
        <v>41455</v>
      </c>
      <c r="K149" s="13" t="s">
        <v>319</v>
      </c>
      <c r="L149" s="12">
        <v>330685.5</v>
      </c>
      <c r="M149" s="12">
        <v>330685.5</v>
      </c>
      <c r="N149" s="12">
        <v>281082.67</v>
      </c>
      <c r="O149" s="66"/>
    </row>
    <row r="150" spans="1:15" ht="157.5" x14ac:dyDescent="0.25">
      <c r="A150" s="9">
        <v>147</v>
      </c>
      <c r="B150" s="11" t="s">
        <v>524</v>
      </c>
      <c r="C150" s="11" t="s">
        <v>525</v>
      </c>
      <c r="D150" s="11" t="s">
        <v>526</v>
      </c>
      <c r="E150" s="11" t="s">
        <v>81</v>
      </c>
      <c r="F150" s="11" t="s">
        <v>527</v>
      </c>
      <c r="G150" s="11" t="s">
        <v>528</v>
      </c>
      <c r="H150" s="11" t="s">
        <v>529</v>
      </c>
      <c r="I150" s="13">
        <v>39083</v>
      </c>
      <c r="J150" s="13">
        <v>40908</v>
      </c>
      <c r="K150" s="13" t="s">
        <v>319</v>
      </c>
      <c r="L150" s="12">
        <v>1265991.72</v>
      </c>
      <c r="M150" s="12">
        <v>1265991.72</v>
      </c>
      <c r="N150" s="12">
        <v>1076092.96</v>
      </c>
      <c r="O150" s="66"/>
    </row>
    <row r="151" spans="1:15" ht="135" x14ac:dyDescent="0.25">
      <c r="A151" s="9">
        <v>148</v>
      </c>
      <c r="B151" s="11" t="s">
        <v>530</v>
      </c>
      <c r="C151" s="11" t="s">
        <v>531</v>
      </c>
      <c r="D151" s="11" t="s">
        <v>532</v>
      </c>
      <c r="E151" s="11" t="s">
        <v>68</v>
      </c>
      <c r="F151" s="11" t="s">
        <v>87</v>
      </c>
      <c r="G151" s="11" t="s">
        <v>533</v>
      </c>
      <c r="H151" s="11" t="s">
        <v>534</v>
      </c>
      <c r="I151" s="13">
        <v>39083</v>
      </c>
      <c r="J151" s="13">
        <v>41090</v>
      </c>
      <c r="K151" s="13" t="s">
        <v>319</v>
      </c>
      <c r="L151" s="12">
        <v>3120090.17</v>
      </c>
      <c r="M151" s="12">
        <v>3120090.17</v>
      </c>
      <c r="N151" s="12">
        <v>2652076.64</v>
      </c>
      <c r="O151" s="66"/>
    </row>
    <row r="152" spans="1:15" ht="90" x14ac:dyDescent="0.25">
      <c r="A152" s="9">
        <v>149</v>
      </c>
      <c r="B152" s="11" t="s">
        <v>535</v>
      </c>
      <c r="C152" s="11" t="s">
        <v>536</v>
      </c>
      <c r="D152" s="11" t="s">
        <v>537</v>
      </c>
      <c r="E152" s="11" t="s">
        <v>41</v>
      </c>
      <c r="F152" s="11" t="s">
        <v>48</v>
      </c>
      <c r="G152" s="11" t="s">
        <v>538</v>
      </c>
      <c r="H152" s="11" t="s">
        <v>539</v>
      </c>
      <c r="I152" s="13">
        <v>39873</v>
      </c>
      <c r="J152" s="13">
        <v>41517</v>
      </c>
      <c r="K152" s="13" t="s">
        <v>354</v>
      </c>
      <c r="L152" s="12">
        <v>9722372.3900000006</v>
      </c>
      <c r="M152" s="12">
        <v>9722372.3900000006</v>
      </c>
      <c r="N152" s="12">
        <v>8264016.5300000003</v>
      </c>
      <c r="O152" s="66"/>
    </row>
    <row r="153" spans="1:15" ht="101.25" x14ac:dyDescent="0.25">
      <c r="A153" s="9">
        <v>150</v>
      </c>
      <c r="B153" s="11" t="s">
        <v>540</v>
      </c>
      <c r="C153" s="11" t="s">
        <v>541</v>
      </c>
      <c r="D153" s="11" t="s">
        <v>542</v>
      </c>
      <c r="E153" s="11" t="s">
        <v>128</v>
      </c>
      <c r="F153" s="11" t="s">
        <v>543</v>
      </c>
      <c r="G153" s="11" t="s">
        <v>544</v>
      </c>
      <c r="H153" s="11" t="s">
        <v>545</v>
      </c>
      <c r="I153" s="13">
        <v>39083</v>
      </c>
      <c r="J153" s="13">
        <v>41364</v>
      </c>
      <c r="K153" s="13" t="s">
        <v>354</v>
      </c>
      <c r="L153" s="12">
        <v>11119936.939999999</v>
      </c>
      <c r="M153" s="12">
        <v>11107114.220000001</v>
      </c>
      <c r="N153" s="12">
        <v>9441047.0800000001</v>
      </c>
      <c r="O153" s="66"/>
    </row>
    <row r="154" spans="1:15" ht="123.75" x14ac:dyDescent="0.25">
      <c r="A154" s="9">
        <v>151</v>
      </c>
      <c r="B154" s="11" t="s">
        <v>546</v>
      </c>
      <c r="C154" s="11" t="s">
        <v>547</v>
      </c>
      <c r="D154" s="11" t="s">
        <v>548</v>
      </c>
      <c r="E154" s="11" t="s">
        <v>204</v>
      </c>
      <c r="F154" s="11" t="s">
        <v>549</v>
      </c>
      <c r="G154" s="11" t="s">
        <v>550</v>
      </c>
      <c r="H154" s="11" t="s">
        <v>551</v>
      </c>
      <c r="I154" s="13">
        <v>39083</v>
      </c>
      <c r="J154" s="13">
        <v>41274</v>
      </c>
      <c r="K154" s="13" t="s">
        <v>354</v>
      </c>
      <c r="L154" s="12">
        <v>12894149.17</v>
      </c>
      <c r="M154" s="12">
        <v>10389149.17</v>
      </c>
      <c r="N154" s="12">
        <v>8830776.7899999991</v>
      </c>
      <c r="O154" s="66"/>
    </row>
    <row r="155" spans="1:15" ht="78.75" x14ac:dyDescent="0.25">
      <c r="A155" s="9">
        <v>152</v>
      </c>
      <c r="B155" s="11" t="s">
        <v>552</v>
      </c>
      <c r="C155" s="11" t="s">
        <v>553</v>
      </c>
      <c r="D155" s="11" t="s">
        <v>345</v>
      </c>
      <c r="E155" s="11" t="s">
        <v>68</v>
      </c>
      <c r="F155" s="11" t="s">
        <v>87</v>
      </c>
      <c r="G155" s="11" t="s">
        <v>346</v>
      </c>
      <c r="H155" s="11" t="s">
        <v>347</v>
      </c>
      <c r="I155" s="13">
        <v>39083</v>
      </c>
      <c r="J155" s="13">
        <v>41790</v>
      </c>
      <c r="K155" s="13" t="s">
        <v>554</v>
      </c>
      <c r="L155" s="12">
        <v>44236482.909999996</v>
      </c>
      <c r="M155" s="12">
        <v>43182012.920000002</v>
      </c>
      <c r="N155" s="12">
        <v>36704710.979999997</v>
      </c>
      <c r="O155" s="66"/>
    </row>
    <row r="156" spans="1:15" ht="146.25" x14ac:dyDescent="0.25">
      <c r="A156" s="9">
        <v>153</v>
      </c>
      <c r="B156" s="11" t="s">
        <v>555</v>
      </c>
      <c r="C156" s="11" t="s">
        <v>556</v>
      </c>
      <c r="D156" s="11" t="s">
        <v>557</v>
      </c>
      <c r="E156" s="11" t="s">
        <v>106</v>
      </c>
      <c r="F156" s="11" t="s">
        <v>451</v>
      </c>
      <c r="G156" s="11" t="s">
        <v>558</v>
      </c>
      <c r="H156" s="11" t="s">
        <v>559</v>
      </c>
      <c r="I156" s="13">
        <v>39083</v>
      </c>
      <c r="J156" s="13">
        <v>41820</v>
      </c>
      <c r="K156" s="13" t="s">
        <v>560</v>
      </c>
      <c r="L156" s="12">
        <v>11170335.140000001</v>
      </c>
      <c r="M156" s="12">
        <v>11035878.08</v>
      </c>
      <c r="N156" s="12">
        <v>9380496.3599999994</v>
      </c>
      <c r="O156" s="66"/>
    </row>
    <row r="157" spans="1:15" ht="90" x14ac:dyDescent="0.25">
      <c r="A157" s="9">
        <v>154</v>
      </c>
      <c r="B157" s="11" t="s">
        <v>561</v>
      </c>
      <c r="C157" s="11" t="s">
        <v>562</v>
      </c>
      <c r="D157" s="11" t="s">
        <v>532</v>
      </c>
      <c r="E157" s="11" t="s">
        <v>68</v>
      </c>
      <c r="F157" s="11" t="s">
        <v>87</v>
      </c>
      <c r="G157" s="11" t="s">
        <v>533</v>
      </c>
      <c r="H157" s="11" t="s">
        <v>534</v>
      </c>
      <c r="I157" s="13">
        <v>39083</v>
      </c>
      <c r="J157" s="13">
        <v>41213</v>
      </c>
      <c r="K157" s="13" t="s">
        <v>361</v>
      </c>
      <c r="L157" s="12">
        <v>11243000</v>
      </c>
      <c r="M157" s="12">
        <v>11243000</v>
      </c>
      <c r="N157" s="12">
        <v>9556550</v>
      </c>
      <c r="O157" s="66"/>
    </row>
    <row r="158" spans="1:15" ht="90" x14ac:dyDescent="0.25">
      <c r="A158" s="9">
        <v>155</v>
      </c>
      <c r="B158" s="11" t="s">
        <v>563</v>
      </c>
      <c r="C158" s="11" t="s">
        <v>564</v>
      </c>
      <c r="D158" s="11" t="s">
        <v>565</v>
      </c>
      <c r="E158" s="11" t="s">
        <v>81</v>
      </c>
      <c r="F158" s="11" t="s">
        <v>308</v>
      </c>
      <c r="G158" s="11" t="s">
        <v>566</v>
      </c>
      <c r="H158" s="11" t="s">
        <v>567</v>
      </c>
      <c r="I158" s="13">
        <v>39083</v>
      </c>
      <c r="J158" s="13">
        <v>41486</v>
      </c>
      <c r="K158" s="13" t="s">
        <v>354</v>
      </c>
      <c r="L158" s="12">
        <v>11388001.460000001</v>
      </c>
      <c r="M158" s="12">
        <v>11243000</v>
      </c>
      <c r="N158" s="12">
        <v>9556550</v>
      </c>
      <c r="O158" s="66"/>
    </row>
    <row r="159" spans="1:15" ht="90" x14ac:dyDescent="0.25">
      <c r="A159" s="9">
        <v>156</v>
      </c>
      <c r="B159" s="11" t="s">
        <v>568</v>
      </c>
      <c r="C159" s="11" t="s">
        <v>569</v>
      </c>
      <c r="D159" s="11" t="s">
        <v>570</v>
      </c>
      <c r="E159" s="11" t="s">
        <v>10</v>
      </c>
      <c r="F159" s="11" t="s">
        <v>163</v>
      </c>
      <c r="G159" s="11" t="s">
        <v>571</v>
      </c>
      <c r="H159" s="11" t="s">
        <v>572</v>
      </c>
      <c r="I159" s="13">
        <v>39083</v>
      </c>
      <c r="J159" s="13">
        <v>41820</v>
      </c>
      <c r="K159" s="13" t="s">
        <v>361</v>
      </c>
      <c r="L159" s="12">
        <v>11243000</v>
      </c>
      <c r="M159" s="12">
        <v>11243000</v>
      </c>
      <c r="N159" s="12">
        <v>9556550</v>
      </c>
      <c r="O159" s="66"/>
    </row>
    <row r="160" spans="1:15" ht="135" x14ac:dyDescent="0.25">
      <c r="A160" s="9">
        <v>157</v>
      </c>
      <c r="B160" s="11" t="s">
        <v>573</v>
      </c>
      <c r="C160" s="11" t="s">
        <v>574</v>
      </c>
      <c r="D160" s="11" t="s">
        <v>575</v>
      </c>
      <c r="E160" s="11" t="s">
        <v>113</v>
      </c>
      <c r="F160" s="11" t="s">
        <v>193</v>
      </c>
      <c r="G160" s="11" t="s">
        <v>576</v>
      </c>
      <c r="H160" s="11" t="s">
        <v>577</v>
      </c>
      <c r="I160" s="13">
        <v>39083</v>
      </c>
      <c r="J160" s="13">
        <v>40908</v>
      </c>
      <c r="K160" s="13" t="s">
        <v>326</v>
      </c>
      <c r="L160" s="12">
        <v>11319662.59</v>
      </c>
      <c r="M160" s="12">
        <v>10908156.970000001</v>
      </c>
      <c r="N160" s="12">
        <v>9271933.4199999999</v>
      </c>
      <c r="O160" s="66"/>
    </row>
    <row r="161" spans="1:15" ht="123.75" x14ac:dyDescent="0.25">
      <c r="A161" s="9">
        <v>158</v>
      </c>
      <c r="B161" s="11" t="s">
        <v>578</v>
      </c>
      <c r="C161" s="11" t="s">
        <v>579</v>
      </c>
      <c r="D161" s="11" t="s">
        <v>580</v>
      </c>
      <c r="E161" s="11" t="s">
        <v>222</v>
      </c>
      <c r="F161" s="11" t="s">
        <v>411</v>
      </c>
      <c r="G161" s="11" t="s">
        <v>412</v>
      </c>
      <c r="H161" s="11" t="s">
        <v>413</v>
      </c>
      <c r="I161" s="13">
        <v>39083</v>
      </c>
      <c r="J161" s="13">
        <v>41425</v>
      </c>
      <c r="K161" s="13" t="s">
        <v>361</v>
      </c>
      <c r="L161" s="12">
        <v>18236989.050000001</v>
      </c>
      <c r="M161" s="12">
        <v>11240000</v>
      </c>
      <c r="N161" s="12">
        <v>9554000</v>
      </c>
      <c r="O161" s="66"/>
    </row>
    <row r="162" spans="1:15" ht="135" x14ac:dyDescent="0.25">
      <c r="A162" s="9">
        <v>159</v>
      </c>
      <c r="B162" s="11" t="s">
        <v>581</v>
      </c>
      <c r="C162" s="11" t="s">
        <v>582</v>
      </c>
      <c r="D162" s="11" t="s">
        <v>583</v>
      </c>
      <c r="E162" s="11" t="s">
        <v>81</v>
      </c>
      <c r="F162" s="11" t="s">
        <v>308</v>
      </c>
      <c r="G162" s="11" t="s">
        <v>584</v>
      </c>
      <c r="H162" s="11" t="s">
        <v>585</v>
      </c>
      <c r="I162" s="13">
        <v>39083</v>
      </c>
      <c r="J162" s="13">
        <v>40908</v>
      </c>
      <c r="K162" s="13" t="s">
        <v>326</v>
      </c>
      <c r="L162" s="12">
        <v>8614477.8300000001</v>
      </c>
      <c r="M162" s="12">
        <v>4937164.04</v>
      </c>
      <c r="N162" s="12">
        <v>4196589.43</v>
      </c>
      <c r="O162" s="66"/>
    </row>
    <row r="163" spans="1:15" ht="112.5" x14ac:dyDescent="0.25">
      <c r="A163" s="9">
        <v>160</v>
      </c>
      <c r="B163" s="11" t="s">
        <v>586</v>
      </c>
      <c r="C163" s="11" t="s">
        <v>587</v>
      </c>
      <c r="D163" s="11" t="s">
        <v>462</v>
      </c>
      <c r="E163" s="11" t="s">
        <v>99</v>
      </c>
      <c r="F163" s="11" t="s">
        <v>463</v>
      </c>
      <c r="G163" s="11" t="s">
        <v>464</v>
      </c>
      <c r="H163" s="11" t="s">
        <v>465</v>
      </c>
      <c r="I163" s="13">
        <v>39083</v>
      </c>
      <c r="J163" s="13">
        <v>40847</v>
      </c>
      <c r="K163" s="13" t="s">
        <v>354</v>
      </c>
      <c r="L163" s="12">
        <v>1442997.98</v>
      </c>
      <c r="M163" s="12">
        <v>1442997.98</v>
      </c>
      <c r="N163" s="12">
        <v>1226548.28</v>
      </c>
      <c r="O163" s="66"/>
    </row>
    <row r="164" spans="1:15" ht="101.25" x14ac:dyDescent="0.25">
      <c r="A164" s="9">
        <v>161</v>
      </c>
      <c r="B164" s="11" t="s">
        <v>588</v>
      </c>
      <c r="C164" s="11" t="s">
        <v>589</v>
      </c>
      <c r="D164" s="11" t="s">
        <v>590</v>
      </c>
      <c r="E164" s="11" t="s">
        <v>365</v>
      </c>
      <c r="F164" s="11" t="s">
        <v>591</v>
      </c>
      <c r="G164" s="11" t="s">
        <v>592</v>
      </c>
      <c r="H164" s="11" t="s">
        <v>593</v>
      </c>
      <c r="I164" s="13">
        <v>39083</v>
      </c>
      <c r="J164" s="13">
        <v>40574</v>
      </c>
      <c r="K164" s="13" t="s">
        <v>361</v>
      </c>
      <c r="L164" s="12">
        <v>6115560.9500000002</v>
      </c>
      <c r="M164" s="12">
        <v>6115560.9500000002</v>
      </c>
      <c r="N164" s="12">
        <v>5198226.8</v>
      </c>
      <c r="O164" s="66"/>
    </row>
    <row r="165" spans="1:15" ht="112.5" x14ac:dyDescent="0.25">
      <c r="A165" s="9">
        <v>162</v>
      </c>
      <c r="B165" s="11" t="s">
        <v>594</v>
      </c>
      <c r="C165" s="11" t="s">
        <v>595</v>
      </c>
      <c r="D165" s="11" t="s">
        <v>364</v>
      </c>
      <c r="E165" s="11" t="s">
        <v>365</v>
      </c>
      <c r="F165" s="11" t="s">
        <v>596</v>
      </c>
      <c r="G165" s="11" t="s">
        <v>367</v>
      </c>
      <c r="H165" s="11" t="s">
        <v>597</v>
      </c>
      <c r="I165" s="13">
        <v>39083</v>
      </c>
      <c r="J165" s="13">
        <v>40390</v>
      </c>
      <c r="K165" s="13" t="s">
        <v>354</v>
      </c>
      <c r="L165" s="12">
        <v>700000</v>
      </c>
      <c r="M165" s="12">
        <v>700000</v>
      </c>
      <c r="N165" s="12">
        <v>595000</v>
      </c>
      <c r="O165" s="66"/>
    </row>
    <row r="166" spans="1:15" ht="123.75" x14ac:dyDescent="0.25">
      <c r="A166" s="9">
        <v>163</v>
      </c>
      <c r="B166" s="11" t="s">
        <v>598</v>
      </c>
      <c r="C166" s="11" t="s">
        <v>599</v>
      </c>
      <c r="D166" s="11" t="s">
        <v>329</v>
      </c>
      <c r="E166" s="11" t="s">
        <v>81</v>
      </c>
      <c r="F166" s="11" t="s">
        <v>82</v>
      </c>
      <c r="G166" s="11" t="s">
        <v>83</v>
      </c>
      <c r="H166" s="11" t="s">
        <v>330</v>
      </c>
      <c r="I166" s="13">
        <v>39083</v>
      </c>
      <c r="J166" s="13">
        <v>40939</v>
      </c>
      <c r="K166" s="13" t="s">
        <v>361</v>
      </c>
      <c r="L166" s="12">
        <v>4128391.93</v>
      </c>
      <c r="M166" s="12">
        <v>4123511.93</v>
      </c>
      <c r="N166" s="12">
        <v>3504985.14</v>
      </c>
      <c r="O166" s="66"/>
    </row>
    <row r="167" spans="1:15" ht="135" x14ac:dyDescent="0.25">
      <c r="A167" s="9">
        <v>164</v>
      </c>
      <c r="B167" s="11" t="s">
        <v>600</v>
      </c>
      <c r="C167" s="11" t="s">
        <v>601</v>
      </c>
      <c r="D167" s="11" t="s">
        <v>602</v>
      </c>
      <c r="E167" s="11" t="s">
        <v>365</v>
      </c>
      <c r="F167" s="11" t="s">
        <v>603</v>
      </c>
      <c r="G167" s="11" t="s">
        <v>604</v>
      </c>
      <c r="H167" s="11" t="s">
        <v>605</v>
      </c>
      <c r="I167" s="13">
        <v>39083</v>
      </c>
      <c r="J167" s="13">
        <v>41364</v>
      </c>
      <c r="K167" s="13" t="s">
        <v>361</v>
      </c>
      <c r="L167" s="12">
        <v>9818000</v>
      </c>
      <c r="M167" s="12">
        <v>9643000</v>
      </c>
      <c r="N167" s="12">
        <v>8196550</v>
      </c>
      <c r="O167" s="66"/>
    </row>
    <row r="168" spans="1:15" ht="123.75" x14ac:dyDescent="0.25">
      <c r="A168" s="9">
        <v>165</v>
      </c>
      <c r="B168" s="11" t="s">
        <v>606</v>
      </c>
      <c r="C168" s="11" t="s">
        <v>607</v>
      </c>
      <c r="D168" s="11" t="s">
        <v>608</v>
      </c>
      <c r="E168" s="11" t="s">
        <v>81</v>
      </c>
      <c r="F168" s="11" t="s">
        <v>308</v>
      </c>
      <c r="G168" s="11" t="s">
        <v>309</v>
      </c>
      <c r="H168" s="11" t="s">
        <v>609</v>
      </c>
      <c r="I168" s="13">
        <v>39083</v>
      </c>
      <c r="J168" s="13">
        <v>41274</v>
      </c>
      <c r="K168" s="13" t="s">
        <v>326</v>
      </c>
      <c r="L168" s="12">
        <v>13229331.439999999</v>
      </c>
      <c r="M168" s="12">
        <v>11338699.060000001</v>
      </c>
      <c r="N168" s="12">
        <v>9637894.1999999993</v>
      </c>
      <c r="O168" s="66"/>
    </row>
    <row r="169" spans="1:15" ht="112.5" x14ac:dyDescent="0.25">
      <c r="A169" s="9">
        <v>166</v>
      </c>
      <c r="B169" s="11" t="s">
        <v>610</v>
      </c>
      <c r="C169" s="11" t="s">
        <v>611</v>
      </c>
      <c r="D169" s="11" t="s">
        <v>612</v>
      </c>
      <c r="E169" s="11" t="s">
        <v>41</v>
      </c>
      <c r="F169" s="11" t="s">
        <v>613</v>
      </c>
      <c r="G169" s="11" t="s">
        <v>614</v>
      </c>
      <c r="H169" s="11" t="s">
        <v>615</v>
      </c>
      <c r="I169" s="13">
        <v>39083</v>
      </c>
      <c r="J169" s="13">
        <v>41274</v>
      </c>
      <c r="K169" s="13" t="s">
        <v>361</v>
      </c>
      <c r="L169" s="12">
        <v>14125902.960000001</v>
      </c>
      <c r="M169" s="12">
        <v>14125902.960000001</v>
      </c>
      <c r="N169" s="12">
        <v>12007017.51</v>
      </c>
      <c r="O169" s="66"/>
    </row>
    <row r="170" spans="1:15" ht="123.75" x14ac:dyDescent="0.25">
      <c r="A170" s="9">
        <v>167</v>
      </c>
      <c r="B170" s="11" t="s">
        <v>616</v>
      </c>
      <c r="C170" s="11" t="s">
        <v>617</v>
      </c>
      <c r="D170" s="11" t="s">
        <v>618</v>
      </c>
      <c r="E170" s="11" t="s">
        <v>222</v>
      </c>
      <c r="F170" s="11" t="s">
        <v>229</v>
      </c>
      <c r="G170" s="11" t="s">
        <v>230</v>
      </c>
      <c r="H170" s="11" t="s">
        <v>619</v>
      </c>
      <c r="I170" s="13">
        <v>39083</v>
      </c>
      <c r="J170" s="13">
        <v>40816</v>
      </c>
      <c r="K170" s="13" t="s">
        <v>361</v>
      </c>
      <c r="L170" s="12">
        <v>1481471.63</v>
      </c>
      <c r="M170" s="12">
        <v>1475521.63</v>
      </c>
      <c r="N170" s="12">
        <v>1254193.3799999999</v>
      </c>
      <c r="O170" s="66"/>
    </row>
    <row r="171" spans="1:15" ht="112.5" x14ac:dyDescent="0.25">
      <c r="A171" s="9">
        <v>168</v>
      </c>
      <c r="B171" s="11" t="s">
        <v>620</v>
      </c>
      <c r="C171" s="11" t="s">
        <v>621</v>
      </c>
      <c r="D171" s="11" t="s">
        <v>622</v>
      </c>
      <c r="E171" s="11" t="s">
        <v>106</v>
      </c>
      <c r="F171" s="11" t="s">
        <v>623</v>
      </c>
      <c r="G171" s="11" t="s">
        <v>624</v>
      </c>
      <c r="H171" s="11" t="s">
        <v>625</v>
      </c>
      <c r="I171" s="13">
        <v>39083</v>
      </c>
      <c r="J171" s="13">
        <v>41152</v>
      </c>
      <c r="K171" s="13" t="s">
        <v>361</v>
      </c>
      <c r="L171" s="12">
        <v>4661655</v>
      </c>
      <c r="M171" s="12">
        <v>4611655</v>
      </c>
      <c r="N171" s="12">
        <v>3919906.75</v>
      </c>
      <c r="O171" s="66"/>
    </row>
    <row r="172" spans="1:15" ht="112.5" x14ac:dyDescent="0.25">
      <c r="A172" s="9">
        <v>169</v>
      </c>
      <c r="B172" s="11" t="s">
        <v>626</v>
      </c>
      <c r="C172" s="11" t="s">
        <v>627</v>
      </c>
      <c r="D172" s="11" t="s">
        <v>628</v>
      </c>
      <c r="E172" s="11" t="s">
        <v>186</v>
      </c>
      <c r="F172" s="11" t="s">
        <v>629</v>
      </c>
      <c r="G172" s="11" t="s">
        <v>630</v>
      </c>
      <c r="H172" s="11" t="s">
        <v>631</v>
      </c>
      <c r="I172" s="13">
        <v>39083</v>
      </c>
      <c r="J172" s="13">
        <v>40693</v>
      </c>
      <c r="K172" s="13" t="s">
        <v>326</v>
      </c>
      <c r="L172" s="12">
        <v>8917545.25</v>
      </c>
      <c r="M172" s="12">
        <v>8072906.75</v>
      </c>
      <c r="N172" s="12">
        <v>6861970.7300000004</v>
      </c>
      <c r="O172" s="66"/>
    </row>
    <row r="173" spans="1:15" ht="123.75" x14ac:dyDescent="0.25">
      <c r="A173" s="9">
        <v>170</v>
      </c>
      <c r="B173" s="11" t="s">
        <v>632</v>
      </c>
      <c r="C173" s="11" t="s">
        <v>633</v>
      </c>
      <c r="D173" s="11" t="s">
        <v>634</v>
      </c>
      <c r="E173" s="11" t="s">
        <v>106</v>
      </c>
      <c r="F173" s="11" t="s">
        <v>451</v>
      </c>
      <c r="G173" s="11" t="s">
        <v>635</v>
      </c>
      <c r="H173" s="11" t="s">
        <v>636</v>
      </c>
      <c r="I173" s="13">
        <v>39083</v>
      </c>
      <c r="J173" s="13">
        <v>41090</v>
      </c>
      <c r="K173" s="13" t="s">
        <v>326</v>
      </c>
      <c r="L173" s="12">
        <v>5838382.7300000004</v>
      </c>
      <c r="M173" s="12">
        <v>5838382.7300000004</v>
      </c>
      <c r="N173" s="12">
        <v>4670706.18</v>
      </c>
      <c r="O173" s="66"/>
    </row>
    <row r="174" spans="1:15" ht="135" x14ac:dyDescent="0.25">
      <c r="A174" s="9">
        <v>171</v>
      </c>
      <c r="B174" s="11" t="s">
        <v>637</v>
      </c>
      <c r="C174" s="11" t="s">
        <v>638</v>
      </c>
      <c r="D174" s="11" t="s">
        <v>483</v>
      </c>
      <c r="E174" s="11" t="s">
        <v>204</v>
      </c>
      <c r="F174" s="11" t="s">
        <v>484</v>
      </c>
      <c r="G174" s="11" t="s">
        <v>485</v>
      </c>
      <c r="H174" s="11" t="s">
        <v>486</v>
      </c>
      <c r="I174" s="13">
        <v>39083</v>
      </c>
      <c r="J174" s="13">
        <v>41182</v>
      </c>
      <c r="K174" s="13" t="s">
        <v>361</v>
      </c>
      <c r="L174" s="12">
        <v>5111877.67</v>
      </c>
      <c r="M174" s="12">
        <v>5111877.67</v>
      </c>
      <c r="N174" s="12">
        <v>4345096.01</v>
      </c>
      <c r="O174" s="66"/>
    </row>
    <row r="175" spans="1:15" ht="112.5" x14ac:dyDescent="0.25">
      <c r="A175" s="9">
        <v>172</v>
      </c>
      <c r="B175" s="11" t="s">
        <v>639</v>
      </c>
      <c r="C175" s="11" t="s">
        <v>640</v>
      </c>
      <c r="D175" s="11" t="s">
        <v>471</v>
      </c>
      <c r="E175" s="11" t="s">
        <v>113</v>
      </c>
      <c r="F175" s="11" t="s">
        <v>472</v>
      </c>
      <c r="G175" s="11" t="s">
        <v>473</v>
      </c>
      <c r="H175" s="11" t="s">
        <v>474</v>
      </c>
      <c r="I175" s="13">
        <v>39083</v>
      </c>
      <c r="J175" s="13">
        <v>41029</v>
      </c>
      <c r="K175" s="13" t="s">
        <v>361</v>
      </c>
      <c r="L175" s="12">
        <v>7913286.0999999996</v>
      </c>
      <c r="M175" s="12">
        <v>6551577.29</v>
      </c>
      <c r="N175" s="12">
        <v>5568840.6900000004</v>
      </c>
      <c r="O175" s="66"/>
    </row>
    <row r="176" spans="1:15" ht="112.5" x14ac:dyDescent="0.25">
      <c r="A176" s="9">
        <v>173</v>
      </c>
      <c r="B176" s="11" t="s">
        <v>641</v>
      </c>
      <c r="C176" s="11" t="s">
        <v>642</v>
      </c>
      <c r="D176" s="11" t="s">
        <v>643</v>
      </c>
      <c r="E176" s="11" t="s">
        <v>113</v>
      </c>
      <c r="F176" s="11" t="s">
        <v>644</v>
      </c>
      <c r="G176" s="11" t="s">
        <v>645</v>
      </c>
      <c r="H176" s="11" t="s">
        <v>646</v>
      </c>
      <c r="I176" s="13">
        <v>39083</v>
      </c>
      <c r="J176" s="13">
        <v>41090</v>
      </c>
      <c r="K176" s="13" t="s">
        <v>560</v>
      </c>
      <c r="L176" s="12">
        <v>947734.54</v>
      </c>
      <c r="M176" s="12">
        <v>947734.54</v>
      </c>
      <c r="N176" s="12">
        <v>805574.35</v>
      </c>
      <c r="O176" s="66"/>
    </row>
    <row r="177" spans="1:15" ht="78.75" x14ac:dyDescent="0.25">
      <c r="A177" s="9">
        <v>174</v>
      </c>
      <c r="B177" s="11" t="s">
        <v>647</v>
      </c>
      <c r="C177" s="11" t="s">
        <v>648</v>
      </c>
      <c r="D177" s="11" t="s">
        <v>649</v>
      </c>
      <c r="E177" s="11" t="s">
        <v>113</v>
      </c>
      <c r="F177" s="11" t="s">
        <v>650</v>
      </c>
      <c r="G177" s="11" t="s">
        <v>651</v>
      </c>
      <c r="H177" s="11" t="s">
        <v>652</v>
      </c>
      <c r="I177" s="13">
        <v>39083</v>
      </c>
      <c r="J177" s="13">
        <v>41394</v>
      </c>
      <c r="K177" s="13" t="s">
        <v>354</v>
      </c>
      <c r="L177" s="12">
        <v>1061423.28</v>
      </c>
      <c r="M177" s="12">
        <v>1049917.28</v>
      </c>
      <c r="N177" s="12">
        <v>892429.68</v>
      </c>
      <c r="O177" s="66"/>
    </row>
    <row r="178" spans="1:15" ht="146.25" x14ac:dyDescent="0.25">
      <c r="A178" s="9">
        <v>175</v>
      </c>
      <c r="B178" s="11" t="s">
        <v>653</v>
      </c>
      <c r="C178" s="11" t="s">
        <v>654</v>
      </c>
      <c r="D178" s="11" t="s">
        <v>655</v>
      </c>
      <c r="E178" s="11" t="s">
        <v>210</v>
      </c>
      <c r="F178" s="11" t="s">
        <v>211</v>
      </c>
      <c r="G178" s="11" t="s">
        <v>656</v>
      </c>
      <c r="H178" s="11" t="s">
        <v>657</v>
      </c>
      <c r="I178" s="13">
        <v>39083</v>
      </c>
      <c r="J178" s="13">
        <v>41213</v>
      </c>
      <c r="K178" s="13" t="s">
        <v>319</v>
      </c>
      <c r="L178" s="12">
        <v>1968646.46</v>
      </c>
      <c r="M178" s="12">
        <v>1968646.46</v>
      </c>
      <c r="N178" s="12">
        <v>1673349.49</v>
      </c>
      <c r="O178" s="66"/>
    </row>
    <row r="179" spans="1:15" ht="135" x14ac:dyDescent="0.25">
      <c r="A179" s="9">
        <v>176</v>
      </c>
      <c r="B179" s="11" t="s">
        <v>658</v>
      </c>
      <c r="C179" s="11" t="s">
        <v>659</v>
      </c>
      <c r="D179" s="11" t="s">
        <v>660</v>
      </c>
      <c r="E179" s="11" t="s">
        <v>113</v>
      </c>
      <c r="F179" s="11" t="s">
        <v>661</v>
      </c>
      <c r="G179" s="11" t="s">
        <v>662</v>
      </c>
      <c r="H179" s="11" t="s">
        <v>663</v>
      </c>
      <c r="I179" s="13">
        <v>39083</v>
      </c>
      <c r="J179" s="13">
        <v>40543</v>
      </c>
      <c r="K179" s="13" t="s">
        <v>354</v>
      </c>
      <c r="L179" s="12">
        <v>3923390</v>
      </c>
      <c r="M179" s="12">
        <v>3923390</v>
      </c>
      <c r="N179" s="12">
        <v>3334881.5</v>
      </c>
      <c r="O179" s="66"/>
    </row>
    <row r="180" spans="1:15" ht="90" x14ac:dyDescent="0.25">
      <c r="A180" s="9">
        <v>177</v>
      </c>
      <c r="B180" s="11" t="s">
        <v>664</v>
      </c>
      <c r="C180" s="11" t="s">
        <v>665</v>
      </c>
      <c r="D180" s="11" t="s">
        <v>666</v>
      </c>
      <c r="E180" s="11" t="s">
        <v>222</v>
      </c>
      <c r="F180" s="11" t="s">
        <v>667</v>
      </c>
      <c r="G180" s="11" t="s">
        <v>668</v>
      </c>
      <c r="H180" s="11" t="s">
        <v>669</v>
      </c>
      <c r="I180" s="13">
        <v>39083</v>
      </c>
      <c r="J180" s="13">
        <v>40574</v>
      </c>
      <c r="K180" s="13" t="s">
        <v>361</v>
      </c>
      <c r="L180" s="12">
        <v>7494832.5499999998</v>
      </c>
      <c r="M180" s="12">
        <v>4544954.54</v>
      </c>
      <c r="N180" s="12">
        <v>3863211.35</v>
      </c>
      <c r="O180" s="66"/>
    </row>
    <row r="181" spans="1:15" ht="135" x14ac:dyDescent="0.25">
      <c r="A181" s="9">
        <v>178</v>
      </c>
      <c r="B181" s="11" t="s">
        <v>670</v>
      </c>
      <c r="C181" s="11" t="s">
        <v>671</v>
      </c>
      <c r="D181" s="11" t="s">
        <v>278</v>
      </c>
      <c r="E181" s="11" t="s">
        <v>106</v>
      </c>
      <c r="F181" s="11" t="s">
        <v>279</v>
      </c>
      <c r="G181" s="11" t="s">
        <v>280</v>
      </c>
      <c r="H181" s="11" t="s">
        <v>672</v>
      </c>
      <c r="I181" s="13">
        <v>39083</v>
      </c>
      <c r="J181" s="13">
        <v>40329</v>
      </c>
      <c r="K181" s="13" t="s">
        <v>326</v>
      </c>
      <c r="L181" s="12">
        <v>6127135.9100000001</v>
      </c>
      <c r="M181" s="12">
        <v>6127135.9100000001</v>
      </c>
      <c r="N181" s="12">
        <v>5208065.5199999996</v>
      </c>
      <c r="O181" s="66"/>
    </row>
    <row r="182" spans="1:15" ht="123.75" x14ac:dyDescent="0.25">
      <c r="A182" s="9">
        <v>179</v>
      </c>
      <c r="B182" s="11" t="s">
        <v>673</v>
      </c>
      <c r="C182" s="11" t="s">
        <v>674</v>
      </c>
      <c r="D182" s="11" t="s">
        <v>675</v>
      </c>
      <c r="E182" s="11" t="s">
        <v>128</v>
      </c>
      <c r="F182" s="11" t="s">
        <v>676</v>
      </c>
      <c r="G182" s="11" t="s">
        <v>677</v>
      </c>
      <c r="H182" s="11" t="s">
        <v>678</v>
      </c>
      <c r="I182" s="13">
        <v>39083</v>
      </c>
      <c r="J182" s="13">
        <v>40633</v>
      </c>
      <c r="K182" s="13" t="s">
        <v>326</v>
      </c>
      <c r="L182" s="12">
        <v>6236794.8799999999</v>
      </c>
      <c r="M182" s="12">
        <v>6236794.8799999999</v>
      </c>
      <c r="N182" s="12">
        <v>5301275.6399999997</v>
      </c>
      <c r="O182" s="66"/>
    </row>
    <row r="183" spans="1:15" ht="135" x14ac:dyDescent="0.25">
      <c r="A183" s="9">
        <v>180</v>
      </c>
      <c r="B183" s="11" t="s">
        <v>679</v>
      </c>
      <c r="C183" s="11" t="s">
        <v>680</v>
      </c>
      <c r="D183" s="11" t="s">
        <v>54</v>
      </c>
      <c r="E183" s="11" t="s">
        <v>10</v>
      </c>
      <c r="F183" s="11" t="s">
        <v>681</v>
      </c>
      <c r="G183" s="11" t="s">
        <v>55</v>
      </c>
      <c r="H183" s="11" t="s">
        <v>682</v>
      </c>
      <c r="I183" s="13">
        <v>39083</v>
      </c>
      <c r="J183" s="13">
        <v>40512</v>
      </c>
      <c r="K183" s="13" t="s">
        <v>361</v>
      </c>
      <c r="L183" s="12">
        <v>6555089.0899999999</v>
      </c>
      <c r="M183" s="12">
        <v>6555089.0899999999</v>
      </c>
      <c r="N183" s="12">
        <v>5571825.7199999997</v>
      </c>
      <c r="O183" s="66"/>
    </row>
    <row r="184" spans="1:15" ht="112.5" x14ac:dyDescent="0.25">
      <c r="A184" s="9">
        <v>181</v>
      </c>
      <c r="B184" s="11" t="s">
        <v>683</v>
      </c>
      <c r="C184" s="11" t="s">
        <v>684</v>
      </c>
      <c r="D184" s="11" t="s">
        <v>685</v>
      </c>
      <c r="E184" s="11" t="s">
        <v>106</v>
      </c>
      <c r="F184" s="11" t="s">
        <v>686</v>
      </c>
      <c r="G184" s="11" t="s">
        <v>687</v>
      </c>
      <c r="H184" s="11" t="s">
        <v>688</v>
      </c>
      <c r="I184" s="13">
        <v>39083</v>
      </c>
      <c r="J184" s="13">
        <v>41820</v>
      </c>
      <c r="K184" s="13" t="s">
        <v>326</v>
      </c>
      <c r="L184" s="12">
        <v>11076434.560000001</v>
      </c>
      <c r="M184" s="12">
        <v>7928631.5599999996</v>
      </c>
      <c r="N184" s="12">
        <v>6739336.8799999999</v>
      </c>
      <c r="O184" s="66"/>
    </row>
    <row r="185" spans="1:15" ht="112.5" x14ac:dyDescent="0.25">
      <c r="A185" s="9">
        <v>182</v>
      </c>
      <c r="B185" s="11" t="s">
        <v>689</v>
      </c>
      <c r="C185" s="11" t="s">
        <v>690</v>
      </c>
      <c r="D185" s="11" t="s">
        <v>691</v>
      </c>
      <c r="E185" s="11" t="s">
        <v>106</v>
      </c>
      <c r="F185" s="11" t="s">
        <v>692</v>
      </c>
      <c r="G185" s="11" t="s">
        <v>693</v>
      </c>
      <c r="H185" s="11" t="s">
        <v>694</v>
      </c>
      <c r="I185" s="13">
        <v>39083</v>
      </c>
      <c r="J185" s="13">
        <v>41517</v>
      </c>
      <c r="K185" s="13" t="s">
        <v>326</v>
      </c>
      <c r="L185" s="12">
        <v>9805634.6799999997</v>
      </c>
      <c r="M185" s="12">
        <v>9071188.0199999996</v>
      </c>
      <c r="N185" s="12">
        <v>7710509.8099999996</v>
      </c>
      <c r="O185" s="66"/>
    </row>
    <row r="186" spans="1:15" ht="135" x14ac:dyDescent="0.25">
      <c r="A186" s="9">
        <v>183</v>
      </c>
      <c r="B186" s="11" t="s">
        <v>695</v>
      </c>
      <c r="C186" s="11" t="s">
        <v>696</v>
      </c>
      <c r="D186" s="11" t="s">
        <v>697</v>
      </c>
      <c r="E186" s="11" t="s">
        <v>365</v>
      </c>
      <c r="F186" s="11" t="s">
        <v>603</v>
      </c>
      <c r="G186" s="11" t="s">
        <v>698</v>
      </c>
      <c r="H186" s="11" t="s">
        <v>699</v>
      </c>
      <c r="I186" s="13">
        <v>39083</v>
      </c>
      <c r="J186" s="13">
        <v>40527</v>
      </c>
      <c r="K186" s="13" t="s">
        <v>319</v>
      </c>
      <c r="L186" s="12">
        <v>1712550.6</v>
      </c>
      <c r="M186" s="12">
        <v>709515.4</v>
      </c>
      <c r="N186" s="12">
        <v>603088.09</v>
      </c>
      <c r="O186" s="66"/>
    </row>
    <row r="187" spans="1:15" ht="112.5" x14ac:dyDescent="0.25">
      <c r="A187" s="9">
        <v>184</v>
      </c>
      <c r="B187" s="11" t="s">
        <v>700</v>
      </c>
      <c r="C187" s="11" t="s">
        <v>701</v>
      </c>
      <c r="D187" s="11" t="s">
        <v>702</v>
      </c>
      <c r="E187" s="11" t="s">
        <v>10</v>
      </c>
      <c r="F187" s="11" t="s">
        <v>703</v>
      </c>
      <c r="G187" s="11" t="s">
        <v>704</v>
      </c>
      <c r="H187" s="11" t="s">
        <v>705</v>
      </c>
      <c r="I187" s="13">
        <v>39083</v>
      </c>
      <c r="J187" s="13">
        <v>40724</v>
      </c>
      <c r="K187" s="13" t="s">
        <v>354</v>
      </c>
      <c r="L187" s="12">
        <v>1464622.1</v>
      </c>
      <c r="M187" s="12">
        <v>1464622.1</v>
      </c>
      <c r="N187" s="12">
        <v>1244928.78</v>
      </c>
      <c r="O187" s="66"/>
    </row>
    <row r="188" spans="1:15" ht="101.25" x14ac:dyDescent="0.25">
      <c r="A188" s="9">
        <v>185</v>
      </c>
      <c r="B188" s="11" t="s">
        <v>706</v>
      </c>
      <c r="C188" s="11" t="s">
        <v>707</v>
      </c>
      <c r="D188" s="11" t="s">
        <v>708</v>
      </c>
      <c r="E188" s="11" t="s">
        <v>113</v>
      </c>
      <c r="F188" s="11" t="s">
        <v>709</v>
      </c>
      <c r="G188" s="11" t="s">
        <v>710</v>
      </c>
      <c r="H188" s="11" t="s">
        <v>711</v>
      </c>
      <c r="I188" s="13">
        <v>39083</v>
      </c>
      <c r="J188" s="13">
        <v>42338</v>
      </c>
      <c r="K188" s="13" t="s">
        <v>354</v>
      </c>
      <c r="L188" s="12">
        <v>1748620</v>
      </c>
      <c r="M188" s="12">
        <v>1317325</v>
      </c>
      <c r="N188" s="12">
        <v>1119726.25</v>
      </c>
      <c r="O188" s="66"/>
    </row>
    <row r="189" spans="1:15" ht="135" x14ac:dyDescent="0.25">
      <c r="A189" s="9">
        <v>186</v>
      </c>
      <c r="B189" s="11" t="s">
        <v>712</v>
      </c>
      <c r="C189" s="11" t="s">
        <v>713</v>
      </c>
      <c r="D189" s="11" t="s">
        <v>714</v>
      </c>
      <c r="E189" s="11" t="s">
        <v>186</v>
      </c>
      <c r="F189" s="11" t="s">
        <v>715</v>
      </c>
      <c r="G189" s="11" t="s">
        <v>716</v>
      </c>
      <c r="H189" s="11" t="s">
        <v>717</v>
      </c>
      <c r="I189" s="13">
        <v>39083</v>
      </c>
      <c r="J189" s="13">
        <v>41243</v>
      </c>
      <c r="K189" s="13" t="s">
        <v>326</v>
      </c>
      <c r="L189" s="12">
        <v>3973940.26</v>
      </c>
      <c r="M189" s="12">
        <v>3940838.06</v>
      </c>
      <c r="N189" s="12">
        <v>3349712.35</v>
      </c>
      <c r="O189" s="66"/>
    </row>
    <row r="190" spans="1:15" ht="213.75" x14ac:dyDescent="0.25">
      <c r="A190" s="9">
        <v>187</v>
      </c>
      <c r="B190" s="11" t="s">
        <v>718</v>
      </c>
      <c r="C190" s="11" t="s">
        <v>719</v>
      </c>
      <c r="D190" s="11" t="s">
        <v>720</v>
      </c>
      <c r="E190" s="11" t="s">
        <v>174</v>
      </c>
      <c r="F190" s="11" t="s">
        <v>721</v>
      </c>
      <c r="G190" s="11" t="s">
        <v>722</v>
      </c>
      <c r="H190" s="11" t="s">
        <v>723</v>
      </c>
      <c r="I190" s="13">
        <v>39083</v>
      </c>
      <c r="J190" s="13">
        <v>40877</v>
      </c>
      <c r="K190" s="13" t="s">
        <v>326</v>
      </c>
      <c r="L190" s="12">
        <v>3597000</v>
      </c>
      <c r="M190" s="12">
        <v>3057450</v>
      </c>
      <c r="N190" s="12">
        <v>2598832.5</v>
      </c>
      <c r="O190" s="66"/>
    </row>
    <row r="191" spans="1:15" ht="146.25" x14ac:dyDescent="0.25">
      <c r="A191" s="9">
        <v>188</v>
      </c>
      <c r="B191" s="11" t="s">
        <v>724</v>
      </c>
      <c r="C191" s="11" t="s">
        <v>725</v>
      </c>
      <c r="D191" s="11" t="s">
        <v>395</v>
      </c>
      <c r="E191" s="11" t="s">
        <v>210</v>
      </c>
      <c r="F191" s="11" t="s">
        <v>396</v>
      </c>
      <c r="G191" s="11" t="s">
        <v>397</v>
      </c>
      <c r="H191" s="11" t="s">
        <v>398</v>
      </c>
      <c r="I191" s="13">
        <v>39083</v>
      </c>
      <c r="J191" s="13">
        <v>40724</v>
      </c>
      <c r="K191" s="13" t="s">
        <v>361</v>
      </c>
      <c r="L191" s="12">
        <v>7493073.6600000001</v>
      </c>
      <c r="M191" s="12">
        <v>6811615.3200000003</v>
      </c>
      <c r="N191" s="12">
        <v>5789873.0199999996</v>
      </c>
      <c r="O191" s="66"/>
    </row>
    <row r="192" spans="1:15" ht="112.5" x14ac:dyDescent="0.25">
      <c r="A192" s="9">
        <v>189</v>
      </c>
      <c r="B192" s="11" t="s">
        <v>726</v>
      </c>
      <c r="C192" s="11" t="s">
        <v>727</v>
      </c>
      <c r="D192" s="11" t="s">
        <v>728</v>
      </c>
      <c r="E192" s="11" t="s">
        <v>222</v>
      </c>
      <c r="F192" s="11" t="s">
        <v>729</v>
      </c>
      <c r="G192" s="11" t="s">
        <v>730</v>
      </c>
      <c r="H192" s="11" t="s">
        <v>731</v>
      </c>
      <c r="I192" s="13">
        <v>39083</v>
      </c>
      <c r="J192" s="13">
        <v>42004</v>
      </c>
      <c r="K192" s="13" t="s">
        <v>326</v>
      </c>
      <c r="L192" s="12">
        <v>17980548.77</v>
      </c>
      <c r="M192" s="12">
        <v>15503056.390000001</v>
      </c>
      <c r="N192" s="12">
        <v>13177597.93</v>
      </c>
      <c r="O192" s="66"/>
    </row>
    <row r="193" spans="1:15" ht="123.75" x14ac:dyDescent="0.25">
      <c r="A193" s="9">
        <v>190</v>
      </c>
      <c r="B193" s="11" t="s">
        <v>732</v>
      </c>
      <c r="C193" s="11" t="s">
        <v>733</v>
      </c>
      <c r="D193" s="11" t="s">
        <v>734</v>
      </c>
      <c r="E193" s="11" t="s">
        <v>61</v>
      </c>
      <c r="F193" s="11" t="s">
        <v>735</v>
      </c>
      <c r="G193" s="11" t="s">
        <v>736</v>
      </c>
      <c r="H193" s="11" t="s">
        <v>737</v>
      </c>
      <c r="I193" s="13">
        <v>39083</v>
      </c>
      <c r="J193" s="13">
        <v>41486</v>
      </c>
      <c r="K193" s="13" t="s">
        <v>354</v>
      </c>
      <c r="L193" s="12">
        <v>1330683.96</v>
      </c>
      <c r="M193" s="12">
        <v>1313563.0900000001</v>
      </c>
      <c r="N193" s="12">
        <v>1116528.6200000001</v>
      </c>
      <c r="O193" s="66"/>
    </row>
    <row r="194" spans="1:15" ht="101.25" x14ac:dyDescent="0.25">
      <c r="A194" s="9">
        <v>191</v>
      </c>
      <c r="B194" s="11" t="s">
        <v>738</v>
      </c>
      <c r="C194" s="11" t="s">
        <v>739</v>
      </c>
      <c r="D194" s="11" t="s">
        <v>740</v>
      </c>
      <c r="E194" s="11" t="s">
        <v>222</v>
      </c>
      <c r="F194" s="11" t="s">
        <v>223</v>
      </c>
      <c r="G194" s="11" t="s">
        <v>224</v>
      </c>
      <c r="H194" s="11" t="s">
        <v>741</v>
      </c>
      <c r="I194" s="13">
        <v>39083</v>
      </c>
      <c r="J194" s="13">
        <v>40877</v>
      </c>
      <c r="K194" s="13" t="s">
        <v>354</v>
      </c>
      <c r="L194" s="12">
        <v>3926620.44</v>
      </c>
      <c r="M194" s="12">
        <v>3926620.44</v>
      </c>
      <c r="N194" s="12">
        <v>3337627.37</v>
      </c>
      <c r="O194" s="66"/>
    </row>
    <row r="195" spans="1:15" ht="112.5" x14ac:dyDescent="0.25">
      <c r="A195" s="9">
        <v>192</v>
      </c>
      <c r="B195" s="11" t="s">
        <v>742</v>
      </c>
      <c r="C195" s="11" t="s">
        <v>743</v>
      </c>
      <c r="D195" s="11" t="s">
        <v>744</v>
      </c>
      <c r="E195" s="11" t="s">
        <v>186</v>
      </c>
      <c r="F195" s="11" t="s">
        <v>745</v>
      </c>
      <c r="G195" s="11" t="s">
        <v>746</v>
      </c>
      <c r="H195" s="11" t="s">
        <v>747</v>
      </c>
      <c r="I195" s="13">
        <v>39083</v>
      </c>
      <c r="J195" s="13">
        <v>41578</v>
      </c>
      <c r="K195" s="13" t="s">
        <v>354</v>
      </c>
      <c r="L195" s="12">
        <v>5491359.9000000004</v>
      </c>
      <c r="M195" s="12">
        <v>5486859.9000000004</v>
      </c>
      <c r="N195" s="12">
        <v>4663830.91</v>
      </c>
      <c r="O195" s="66"/>
    </row>
    <row r="196" spans="1:15" ht="123.75" x14ac:dyDescent="0.25">
      <c r="A196" s="9">
        <v>193</v>
      </c>
      <c r="B196" s="11" t="s">
        <v>748</v>
      </c>
      <c r="C196" s="11" t="s">
        <v>749</v>
      </c>
      <c r="D196" s="11" t="s">
        <v>477</v>
      </c>
      <c r="E196" s="11" t="s">
        <v>81</v>
      </c>
      <c r="F196" s="11" t="s">
        <v>478</v>
      </c>
      <c r="G196" s="11" t="s">
        <v>479</v>
      </c>
      <c r="H196" s="11" t="s">
        <v>480</v>
      </c>
      <c r="I196" s="13">
        <v>39083</v>
      </c>
      <c r="J196" s="13">
        <v>40847</v>
      </c>
      <c r="K196" s="13" t="s">
        <v>326</v>
      </c>
      <c r="L196" s="12">
        <v>2977093.82</v>
      </c>
      <c r="M196" s="12">
        <v>2977093.82</v>
      </c>
      <c r="N196" s="12">
        <v>2530529.7400000002</v>
      </c>
      <c r="O196" s="66"/>
    </row>
    <row r="197" spans="1:15" ht="123.75" x14ac:dyDescent="0.25">
      <c r="A197" s="9">
        <v>194</v>
      </c>
      <c r="B197" s="11" t="s">
        <v>750</v>
      </c>
      <c r="C197" s="11" t="s">
        <v>751</v>
      </c>
      <c r="D197" s="11" t="s">
        <v>752</v>
      </c>
      <c r="E197" s="11" t="s">
        <v>81</v>
      </c>
      <c r="F197" s="11" t="s">
        <v>753</v>
      </c>
      <c r="G197" s="11" t="s">
        <v>754</v>
      </c>
      <c r="H197" s="11" t="s">
        <v>755</v>
      </c>
      <c r="I197" s="13">
        <v>39083</v>
      </c>
      <c r="J197" s="13">
        <v>40877</v>
      </c>
      <c r="K197" s="13" t="s">
        <v>326</v>
      </c>
      <c r="L197" s="12">
        <v>6116833.9900000002</v>
      </c>
      <c r="M197" s="12">
        <v>6103624.0199999996</v>
      </c>
      <c r="N197" s="12">
        <v>5188080.41</v>
      </c>
      <c r="O197" s="66"/>
    </row>
    <row r="198" spans="1:15" ht="123.75" x14ac:dyDescent="0.25">
      <c r="A198" s="9">
        <v>195</v>
      </c>
      <c r="B198" s="11" t="s">
        <v>756</v>
      </c>
      <c r="C198" s="11" t="s">
        <v>757</v>
      </c>
      <c r="D198" s="11" t="s">
        <v>758</v>
      </c>
      <c r="E198" s="11" t="s">
        <v>113</v>
      </c>
      <c r="F198" s="11" t="s">
        <v>429</v>
      </c>
      <c r="G198" s="11" t="s">
        <v>430</v>
      </c>
      <c r="H198" s="11" t="s">
        <v>431</v>
      </c>
      <c r="I198" s="13">
        <v>39083</v>
      </c>
      <c r="J198" s="13">
        <v>40328</v>
      </c>
      <c r="K198" s="13" t="s">
        <v>326</v>
      </c>
      <c r="L198" s="12">
        <v>7278792.5599999996</v>
      </c>
      <c r="M198" s="12">
        <v>6553510.8099999996</v>
      </c>
      <c r="N198" s="12">
        <v>5570484.1799999997</v>
      </c>
      <c r="O198" s="66"/>
    </row>
    <row r="199" spans="1:15" ht="191.25" x14ac:dyDescent="0.25">
      <c r="A199" s="9">
        <v>196</v>
      </c>
      <c r="B199" s="11" t="s">
        <v>759</v>
      </c>
      <c r="C199" s="11" t="s">
        <v>760</v>
      </c>
      <c r="D199" s="11" t="s">
        <v>761</v>
      </c>
      <c r="E199" s="11" t="s">
        <v>365</v>
      </c>
      <c r="F199" s="11" t="s">
        <v>762</v>
      </c>
      <c r="G199" s="11" t="s">
        <v>763</v>
      </c>
      <c r="H199" s="11" t="s">
        <v>764</v>
      </c>
      <c r="I199" s="13">
        <v>39083</v>
      </c>
      <c r="J199" s="13">
        <v>40755</v>
      </c>
      <c r="K199" s="13" t="s">
        <v>361</v>
      </c>
      <c r="L199" s="12">
        <v>7037530</v>
      </c>
      <c r="M199" s="12">
        <v>5597480</v>
      </c>
      <c r="N199" s="12">
        <v>4757850</v>
      </c>
      <c r="O199" s="66"/>
    </row>
    <row r="200" spans="1:15" ht="101.25" x14ac:dyDescent="0.25">
      <c r="A200" s="9">
        <v>197</v>
      </c>
      <c r="B200" s="11" t="s">
        <v>765</v>
      </c>
      <c r="C200" s="11" t="s">
        <v>766</v>
      </c>
      <c r="D200" s="11" t="s">
        <v>105</v>
      </c>
      <c r="E200" s="11" t="s">
        <v>106</v>
      </c>
      <c r="F200" s="11" t="s">
        <v>107</v>
      </c>
      <c r="G200" s="11" t="s">
        <v>108</v>
      </c>
      <c r="H200" s="11" t="s">
        <v>767</v>
      </c>
      <c r="I200" s="13">
        <v>39083</v>
      </c>
      <c r="J200" s="13">
        <v>40451</v>
      </c>
      <c r="K200" s="13" t="s">
        <v>361</v>
      </c>
      <c r="L200" s="12">
        <v>5461994.4900000002</v>
      </c>
      <c r="M200" s="12">
        <v>5326269</v>
      </c>
      <c r="N200" s="12">
        <v>4527328.6500000004</v>
      </c>
      <c r="O200" s="66"/>
    </row>
    <row r="201" spans="1:15" ht="135" x14ac:dyDescent="0.25">
      <c r="A201" s="9">
        <v>198</v>
      </c>
      <c r="B201" s="11" t="s">
        <v>768</v>
      </c>
      <c r="C201" s="11" t="s">
        <v>769</v>
      </c>
      <c r="D201" s="11" t="s">
        <v>770</v>
      </c>
      <c r="E201" s="11" t="s">
        <v>81</v>
      </c>
      <c r="F201" s="11" t="s">
        <v>308</v>
      </c>
      <c r="G201" s="11" t="s">
        <v>771</v>
      </c>
      <c r="H201" s="11" t="s">
        <v>772</v>
      </c>
      <c r="I201" s="13">
        <v>39083</v>
      </c>
      <c r="J201" s="13">
        <v>40847</v>
      </c>
      <c r="K201" s="13" t="s">
        <v>326</v>
      </c>
      <c r="L201" s="12">
        <v>7558649.0899999999</v>
      </c>
      <c r="M201" s="12">
        <v>7244053.0899999999</v>
      </c>
      <c r="N201" s="12">
        <v>6157445.1200000001</v>
      </c>
      <c r="O201" s="66"/>
    </row>
    <row r="202" spans="1:15" ht="168.75" x14ac:dyDescent="0.25">
      <c r="A202" s="9">
        <v>199</v>
      </c>
      <c r="B202" s="11" t="s">
        <v>773</v>
      </c>
      <c r="C202" s="11" t="s">
        <v>774</v>
      </c>
      <c r="D202" s="11" t="s">
        <v>775</v>
      </c>
      <c r="E202" s="11" t="s">
        <v>113</v>
      </c>
      <c r="F202" s="11" t="s">
        <v>152</v>
      </c>
      <c r="G202" s="11" t="s">
        <v>153</v>
      </c>
      <c r="H202" s="11" t="s">
        <v>776</v>
      </c>
      <c r="I202" s="13">
        <v>39083</v>
      </c>
      <c r="J202" s="13">
        <v>41243</v>
      </c>
      <c r="K202" s="13" t="s">
        <v>361</v>
      </c>
      <c r="L202" s="12">
        <v>4989818.8499999996</v>
      </c>
      <c r="M202" s="12">
        <v>4542577.41</v>
      </c>
      <c r="N202" s="12">
        <v>3861190.79</v>
      </c>
      <c r="O202" s="66"/>
    </row>
    <row r="203" spans="1:15" ht="123.75" x14ac:dyDescent="0.25">
      <c r="A203" s="9">
        <v>200</v>
      </c>
      <c r="B203" s="11" t="s">
        <v>777</v>
      </c>
      <c r="C203" s="11" t="s">
        <v>778</v>
      </c>
      <c r="D203" s="11" t="s">
        <v>60</v>
      </c>
      <c r="E203" s="11" t="s">
        <v>61</v>
      </c>
      <c r="F203" s="11" t="s">
        <v>62</v>
      </c>
      <c r="G203" s="11" t="s">
        <v>63</v>
      </c>
      <c r="H203" s="11" t="s">
        <v>779</v>
      </c>
      <c r="I203" s="13">
        <v>39083</v>
      </c>
      <c r="J203" s="13">
        <v>40512</v>
      </c>
      <c r="K203" s="13" t="s">
        <v>354</v>
      </c>
      <c r="L203" s="12">
        <v>2940883.88</v>
      </c>
      <c r="M203" s="12">
        <v>2940883.88</v>
      </c>
      <c r="N203" s="12">
        <v>2499751.2999999998</v>
      </c>
      <c r="O203" s="66"/>
    </row>
    <row r="204" spans="1:15" ht="112.5" x14ac:dyDescent="0.25">
      <c r="A204" s="9">
        <v>201</v>
      </c>
      <c r="B204" s="11" t="s">
        <v>780</v>
      </c>
      <c r="C204" s="11" t="s">
        <v>781</v>
      </c>
      <c r="D204" s="11" t="s">
        <v>782</v>
      </c>
      <c r="E204" s="11" t="s">
        <v>10</v>
      </c>
      <c r="F204" s="11" t="s">
        <v>783</v>
      </c>
      <c r="G204" s="11" t="s">
        <v>784</v>
      </c>
      <c r="H204" s="11" t="s">
        <v>785</v>
      </c>
      <c r="I204" s="13">
        <v>39083</v>
      </c>
      <c r="J204" s="13">
        <v>40574</v>
      </c>
      <c r="K204" s="13" t="s">
        <v>560</v>
      </c>
      <c r="L204" s="12">
        <v>1327198.03</v>
      </c>
      <c r="M204" s="12">
        <v>1327198.03</v>
      </c>
      <c r="N204" s="12">
        <v>1128118.32</v>
      </c>
      <c r="O204" s="66"/>
    </row>
    <row r="205" spans="1:15" ht="112.5" x14ac:dyDescent="0.25">
      <c r="A205" s="9">
        <v>202</v>
      </c>
      <c r="B205" s="11" t="s">
        <v>786</v>
      </c>
      <c r="C205" s="11" t="s">
        <v>787</v>
      </c>
      <c r="D205" s="11" t="s">
        <v>47</v>
      </c>
      <c r="E205" s="11" t="s">
        <v>41</v>
      </c>
      <c r="F205" s="11" t="s">
        <v>48</v>
      </c>
      <c r="G205" s="11" t="s">
        <v>49</v>
      </c>
      <c r="H205" s="11" t="s">
        <v>788</v>
      </c>
      <c r="I205" s="13">
        <v>39083</v>
      </c>
      <c r="J205" s="13">
        <v>40724</v>
      </c>
      <c r="K205" s="13" t="s">
        <v>354</v>
      </c>
      <c r="L205" s="12">
        <v>8142298.5</v>
      </c>
      <c r="M205" s="12">
        <v>8142298.5</v>
      </c>
      <c r="N205" s="12">
        <v>6920953.7199999997</v>
      </c>
      <c r="O205" s="66"/>
    </row>
    <row r="206" spans="1:15" ht="123.75" x14ac:dyDescent="0.25">
      <c r="A206" s="9">
        <v>203</v>
      </c>
      <c r="B206" s="11" t="s">
        <v>789</v>
      </c>
      <c r="C206" s="11" t="s">
        <v>790</v>
      </c>
      <c r="D206" s="11" t="s">
        <v>791</v>
      </c>
      <c r="E206" s="11" t="s">
        <v>10</v>
      </c>
      <c r="F206" s="11" t="s">
        <v>792</v>
      </c>
      <c r="G206" s="11" t="s">
        <v>793</v>
      </c>
      <c r="H206" s="11" t="s">
        <v>794</v>
      </c>
      <c r="I206" s="13">
        <v>39083</v>
      </c>
      <c r="J206" s="13">
        <v>40451</v>
      </c>
      <c r="K206" s="13" t="s">
        <v>361</v>
      </c>
      <c r="L206" s="12">
        <v>1721239.86</v>
      </c>
      <c r="M206" s="12">
        <v>1721239.86</v>
      </c>
      <c r="N206" s="12">
        <v>1463050</v>
      </c>
      <c r="O206" s="66"/>
    </row>
    <row r="207" spans="1:15" ht="90" x14ac:dyDescent="0.25">
      <c r="A207" s="9">
        <v>204</v>
      </c>
      <c r="B207" s="11" t="s">
        <v>795</v>
      </c>
      <c r="C207" s="11" t="s">
        <v>796</v>
      </c>
      <c r="D207" s="11" t="s">
        <v>797</v>
      </c>
      <c r="E207" s="11" t="s">
        <v>106</v>
      </c>
      <c r="F207" s="11" t="s">
        <v>451</v>
      </c>
      <c r="G207" s="11" t="s">
        <v>798</v>
      </c>
      <c r="H207" s="11" t="s">
        <v>799</v>
      </c>
      <c r="I207" s="13">
        <v>39083</v>
      </c>
      <c r="J207" s="13">
        <v>41547</v>
      </c>
      <c r="K207" s="13" t="s">
        <v>354</v>
      </c>
      <c r="L207" s="12">
        <v>3258844.99</v>
      </c>
      <c r="M207" s="12">
        <v>2809440</v>
      </c>
      <c r="N207" s="12">
        <v>2388024</v>
      </c>
      <c r="O207" s="66"/>
    </row>
    <row r="208" spans="1:15" ht="123.75" x14ac:dyDescent="0.25">
      <c r="A208" s="9">
        <v>205</v>
      </c>
      <c r="B208" s="11" t="s">
        <v>800</v>
      </c>
      <c r="C208" s="11" t="s">
        <v>801</v>
      </c>
      <c r="D208" s="11" t="s">
        <v>802</v>
      </c>
      <c r="E208" s="11" t="s">
        <v>204</v>
      </c>
      <c r="F208" s="11" t="s">
        <v>549</v>
      </c>
      <c r="G208" s="11" t="s">
        <v>803</v>
      </c>
      <c r="H208" s="11" t="s">
        <v>804</v>
      </c>
      <c r="I208" s="13">
        <v>39083</v>
      </c>
      <c r="J208" s="13">
        <v>41547</v>
      </c>
      <c r="K208" s="13" t="s">
        <v>326</v>
      </c>
      <c r="L208" s="12">
        <v>6667312.5999999996</v>
      </c>
      <c r="M208" s="12">
        <v>6500289.6100000003</v>
      </c>
      <c r="N208" s="12">
        <v>5525246.1600000001</v>
      </c>
      <c r="O208" s="66"/>
    </row>
    <row r="209" spans="1:15" ht="101.25" x14ac:dyDescent="0.25">
      <c r="A209" s="9">
        <v>206</v>
      </c>
      <c r="B209" s="11" t="s">
        <v>805</v>
      </c>
      <c r="C209" s="11" t="s">
        <v>806</v>
      </c>
      <c r="D209" s="11" t="s">
        <v>405</v>
      </c>
      <c r="E209" s="11" t="s">
        <v>174</v>
      </c>
      <c r="F209" s="11" t="s">
        <v>406</v>
      </c>
      <c r="G209" s="11" t="s">
        <v>176</v>
      </c>
      <c r="H209" s="11" t="s">
        <v>407</v>
      </c>
      <c r="I209" s="13">
        <v>39083</v>
      </c>
      <c r="J209" s="13">
        <v>40633</v>
      </c>
      <c r="K209" s="13" t="s">
        <v>354</v>
      </c>
      <c r="L209" s="12">
        <v>2410184.2400000002</v>
      </c>
      <c r="M209" s="12">
        <v>2391184.2400000002</v>
      </c>
      <c r="N209" s="12">
        <v>2032506.6</v>
      </c>
      <c r="O209" s="66"/>
    </row>
    <row r="210" spans="1:15" ht="101.25" x14ac:dyDescent="0.25">
      <c r="A210" s="9">
        <v>207</v>
      </c>
      <c r="B210" s="11" t="s">
        <v>807</v>
      </c>
      <c r="C210" s="11" t="s">
        <v>808</v>
      </c>
      <c r="D210" s="11" t="s">
        <v>809</v>
      </c>
      <c r="E210" s="11" t="s">
        <v>106</v>
      </c>
      <c r="F210" s="11" t="s">
        <v>810</v>
      </c>
      <c r="G210" s="11" t="s">
        <v>811</v>
      </c>
      <c r="H210" s="11" t="s">
        <v>812</v>
      </c>
      <c r="I210" s="13">
        <v>39083</v>
      </c>
      <c r="J210" s="13">
        <v>41152</v>
      </c>
      <c r="K210" s="13" t="s">
        <v>326</v>
      </c>
      <c r="L210" s="12">
        <v>21724864.899999999</v>
      </c>
      <c r="M210" s="12">
        <v>8153322.6200000001</v>
      </c>
      <c r="N210" s="12">
        <v>6930324.2199999997</v>
      </c>
      <c r="O210" s="66"/>
    </row>
    <row r="211" spans="1:15" ht="135" x14ac:dyDescent="0.25">
      <c r="A211" s="9">
        <v>208</v>
      </c>
      <c r="B211" s="11" t="s">
        <v>813</v>
      </c>
      <c r="C211" s="11" t="s">
        <v>814</v>
      </c>
      <c r="D211" s="11" t="s">
        <v>815</v>
      </c>
      <c r="E211" s="11" t="s">
        <v>41</v>
      </c>
      <c r="F211" s="11" t="s">
        <v>816</v>
      </c>
      <c r="G211" s="11" t="s">
        <v>817</v>
      </c>
      <c r="H211" s="11" t="s">
        <v>818</v>
      </c>
      <c r="I211" s="13">
        <v>39083</v>
      </c>
      <c r="J211" s="13">
        <v>40512</v>
      </c>
      <c r="K211" s="13" t="s">
        <v>354</v>
      </c>
      <c r="L211" s="12">
        <v>5486619.9900000002</v>
      </c>
      <c r="M211" s="12">
        <v>5486619.9900000002</v>
      </c>
      <c r="N211" s="12">
        <v>4663626.99</v>
      </c>
      <c r="O211" s="66"/>
    </row>
    <row r="212" spans="1:15" ht="90" x14ac:dyDescent="0.25">
      <c r="A212" s="9">
        <v>209</v>
      </c>
      <c r="B212" s="11" t="s">
        <v>819</v>
      </c>
      <c r="C212" s="11" t="s">
        <v>820</v>
      </c>
      <c r="D212" s="11" t="s">
        <v>821</v>
      </c>
      <c r="E212" s="11" t="s">
        <v>113</v>
      </c>
      <c r="F212" s="11" t="s">
        <v>114</v>
      </c>
      <c r="G212" s="11" t="s">
        <v>115</v>
      </c>
      <c r="H212" s="11" t="s">
        <v>822</v>
      </c>
      <c r="I212" s="13">
        <v>39083</v>
      </c>
      <c r="J212" s="13">
        <v>40574</v>
      </c>
      <c r="K212" s="13" t="s">
        <v>326</v>
      </c>
      <c r="L212" s="12">
        <v>3932715.17</v>
      </c>
      <c r="M212" s="12">
        <v>3838000.47</v>
      </c>
      <c r="N212" s="12">
        <v>3262300.39</v>
      </c>
      <c r="O212" s="66"/>
    </row>
    <row r="213" spans="1:15" ht="135" x14ac:dyDescent="0.25">
      <c r="A213" s="9">
        <v>210</v>
      </c>
      <c r="B213" s="11" t="s">
        <v>823</v>
      </c>
      <c r="C213" s="11" t="s">
        <v>824</v>
      </c>
      <c r="D213" s="11" t="s">
        <v>825</v>
      </c>
      <c r="E213" s="11" t="s">
        <v>174</v>
      </c>
      <c r="F213" s="11" t="s">
        <v>826</v>
      </c>
      <c r="G213" s="11" t="s">
        <v>827</v>
      </c>
      <c r="H213" s="11" t="s">
        <v>828</v>
      </c>
      <c r="I213" s="13">
        <v>39083</v>
      </c>
      <c r="J213" s="13">
        <v>40724</v>
      </c>
      <c r="K213" s="13" t="s">
        <v>354</v>
      </c>
      <c r="L213" s="12">
        <v>612395.64</v>
      </c>
      <c r="M213" s="12">
        <v>612395.64</v>
      </c>
      <c r="N213" s="12">
        <v>520536.29</v>
      </c>
      <c r="O213" s="66"/>
    </row>
    <row r="214" spans="1:15" ht="112.5" x14ac:dyDescent="0.25">
      <c r="A214" s="9">
        <v>211</v>
      </c>
      <c r="B214" s="11" t="s">
        <v>829</v>
      </c>
      <c r="C214" s="11" t="s">
        <v>830</v>
      </c>
      <c r="D214" s="11" t="s">
        <v>831</v>
      </c>
      <c r="E214" s="11" t="s">
        <v>10</v>
      </c>
      <c r="F214" s="11" t="s">
        <v>832</v>
      </c>
      <c r="G214" s="11" t="s">
        <v>833</v>
      </c>
      <c r="H214" s="11" t="s">
        <v>834</v>
      </c>
      <c r="I214" s="13">
        <v>39083</v>
      </c>
      <c r="J214" s="13">
        <v>40451</v>
      </c>
      <c r="K214" s="13" t="s">
        <v>354</v>
      </c>
      <c r="L214" s="12">
        <v>1418070</v>
      </c>
      <c r="M214" s="12">
        <v>1418070</v>
      </c>
      <c r="N214" s="12">
        <v>1205359.5</v>
      </c>
      <c r="O214" s="66"/>
    </row>
    <row r="215" spans="1:15" ht="123.75" x14ac:dyDescent="0.25">
      <c r="A215" s="9">
        <v>212</v>
      </c>
      <c r="B215" s="11" t="s">
        <v>835</v>
      </c>
      <c r="C215" s="11" t="s">
        <v>836</v>
      </c>
      <c r="D215" s="11" t="s">
        <v>837</v>
      </c>
      <c r="E215" s="11" t="s">
        <v>68</v>
      </c>
      <c r="F215" s="11" t="s">
        <v>838</v>
      </c>
      <c r="G215" s="11" t="s">
        <v>839</v>
      </c>
      <c r="H215" s="11" t="s">
        <v>840</v>
      </c>
      <c r="I215" s="13">
        <v>39083</v>
      </c>
      <c r="J215" s="13">
        <v>40908</v>
      </c>
      <c r="K215" s="13" t="s">
        <v>326</v>
      </c>
      <c r="L215" s="12">
        <v>2219188.4500000002</v>
      </c>
      <c r="M215" s="12">
        <v>2175508.09</v>
      </c>
      <c r="N215" s="12">
        <v>1849181.87</v>
      </c>
      <c r="O215" s="66"/>
    </row>
    <row r="216" spans="1:15" ht="90" x14ac:dyDescent="0.25">
      <c r="A216" s="9">
        <v>213</v>
      </c>
      <c r="B216" s="11" t="s">
        <v>841</v>
      </c>
      <c r="C216" s="11" t="s">
        <v>842</v>
      </c>
      <c r="D216" s="11" t="s">
        <v>843</v>
      </c>
      <c r="E216" s="11" t="s">
        <v>41</v>
      </c>
      <c r="F216" s="11" t="s">
        <v>816</v>
      </c>
      <c r="G216" s="11" t="s">
        <v>817</v>
      </c>
      <c r="H216" s="11" t="s">
        <v>818</v>
      </c>
      <c r="I216" s="13">
        <v>39083</v>
      </c>
      <c r="J216" s="13">
        <v>40482</v>
      </c>
      <c r="K216" s="13" t="s">
        <v>319</v>
      </c>
      <c r="L216" s="12">
        <v>4656068.51</v>
      </c>
      <c r="M216" s="12">
        <v>4656068.51</v>
      </c>
      <c r="N216" s="12">
        <v>3957658.23</v>
      </c>
      <c r="O216" s="66"/>
    </row>
    <row r="217" spans="1:15" ht="135" x14ac:dyDescent="0.25">
      <c r="A217" s="9">
        <v>214</v>
      </c>
      <c r="B217" s="11" t="s">
        <v>844</v>
      </c>
      <c r="C217" s="11" t="s">
        <v>845</v>
      </c>
      <c r="D217" s="11" t="s">
        <v>846</v>
      </c>
      <c r="E217" s="11" t="s">
        <v>81</v>
      </c>
      <c r="F217" s="11" t="s">
        <v>490</v>
      </c>
      <c r="G217" s="11" t="s">
        <v>491</v>
      </c>
      <c r="H217" s="11" t="s">
        <v>492</v>
      </c>
      <c r="I217" s="13">
        <v>39083</v>
      </c>
      <c r="J217" s="13">
        <v>40512</v>
      </c>
      <c r="K217" s="13" t="s">
        <v>354</v>
      </c>
      <c r="L217" s="12">
        <v>997650</v>
      </c>
      <c r="M217" s="12">
        <v>997650</v>
      </c>
      <c r="N217" s="12">
        <v>848002.5</v>
      </c>
      <c r="O217" s="66"/>
    </row>
    <row r="218" spans="1:15" ht="90" x14ac:dyDescent="0.25">
      <c r="A218" s="9">
        <v>215</v>
      </c>
      <c r="B218" s="11" t="s">
        <v>847</v>
      </c>
      <c r="C218" s="11" t="s">
        <v>848</v>
      </c>
      <c r="D218" s="11" t="s">
        <v>849</v>
      </c>
      <c r="E218" s="11" t="s">
        <v>210</v>
      </c>
      <c r="F218" s="11" t="s">
        <v>850</v>
      </c>
      <c r="G218" s="11" t="s">
        <v>851</v>
      </c>
      <c r="H218" s="11" t="s">
        <v>852</v>
      </c>
      <c r="I218" s="13">
        <v>39083</v>
      </c>
      <c r="J218" s="13">
        <v>40877</v>
      </c>
      <c r="K218" s="13" t="s">
        <v>361</v>
      </c>
      <c r="L218" s="12">
        <v>21967984</v>
      </c>
      <c r="M218" s="12">
        <v>18006544.300000001</v>
      </c>
      <c r="N218" s="12">
        <v>15305562.65</v>
      </c>
      <c r="O218" s="66"/>
    </row>
    <row r="219" spans="1:15" ht="101.25" x14ac:dyDescent="0.25">
      <c r="A219" s="9">
        <v>216</v>
      </c>
      <c r="B219" s="11" t="s">
        <v>853</v>
      </c>
      <c r="C219" s="11" t="s">
        <v>854</v>
      </c>
      <c r="D219" s="11" t="s">
        <v>855</v>
      </c>
      <c r="E219" s="11" t="s">
        <v>204</v>
      </c>
      <c r="F219" s="11" t="s">
        <v>549</v>
      </c>
      <c r="G219" s="11" t="s">
        <v>856</v>
      </c>
      <c r="H219" s="11" t="s">
        <v>857</v>
      </c>
      <c r="I219" s="13">
        <v>39083</v>
      </c>
      <c r="J219" s="13">
        <v>40983</v>
      </c>
      <c r="K219" s="13" t="s">
        <v>354</v>
      </c>
      <c r="L219" s="12">
        <v>4376400</v>
      </c>
      <c r="M219" s="12">
        <v>4376400</v>
      </c>
      <c r="N219" s="12">
        <v>3719940</v>
      </c>
      <c r="O219" s="66"/>
    </row>
    <row r="220" spans="1:15" ht="135" x14ac:dyDescent="0.25">
      <c r="A220" s="9">
        <v>217</v>
      </c>
      <c r="B220" s="11" t="s">
        <v>858</v>
      </c>
      <c r="C220" s="11" t="s">
        <v>859</v>
      </c>
      <c r="D220" s="11" t="s">
        <v>860</v>
      </c>
      <c r="E220" s="11" t="s">
        <v>113</v>
      </c>
      <c r="F220" s="11" t="s">
        <v>861</v>
      </c>
      <c r="G220" s="11" t="s">
        <v>862</v>
      </c>
      <c r="H220" s="11" t="s">
        <v>863</v>
      </c>
      <c r="I220" s="13">
        <v>39083</v>
      </c>
      <c r="J220" s="13">
        <v>40633</v>
      </c>
      <c r="K220" s="13" t="s">
        <v>560</v>
      </c>
      <c r="L220" s="12">
        <v>1689876</v>
      </c>
      <c r="M220" s="12">
        <v>1689876</v>
      </c>
      <c r="N220" s="12">
        <v>1436394.6</v>
      </c>
      <c r="O220" s="66"/>
    </row>
    <row r="221" spans="1:15" ht="135" x14ac:dyDescent="0.25">
      <c r="A221" s="9">
        <v>218</v>
      </c>
      <c r="B221" s="11" t="s">
        <v>864</v>
      </c>
      <c r="C221" s="11" t="s">
        <v>865</v>
      </c>
      <c r="D221" s="11" t="s">
        <v>866</v>
      </c>
      <c r="E221" s="11" t="s">
        <v>10</v>
      </c>
      <c r="F221" s="11" t="s">
        <v>163</v>
      </c>
      <c r="G221" s="11" t="s">
        <v>867</v>
      </c>
      <c r="H221" s="11" t="s">
        <v>868</v>
      </c>
      <c r="I221" s="13">
        <v>39083</v>
      </c>
      <c r="J221" s="13">
        <v>41364</v>
      </c>
      <c r="K221" s="13" t="s">
        <v>361</v>
      </c>
      <c r="L221" s="12">
        <v>1655841.23</v>
      </c>
      <c r="M221" s="12">
        <v>1655841.23</v>
      </c>
      <c r="N221" s="12">
        <v>1407465.04</v>
      </c>
      <c r="O221" s="66"/>
    </row>
    <row r="222" spans="1:15" ht="123.75" x14ac:dyDescent="0.25">
      <c r="A222" s="9">
        <v>219</v>
      </c>
      <c r="B222" s="11" t="s">
        <v>869</v>
      </c>
      <c r="C222" s="11" t="s">
        <v>870</v>
      </c>
      <c r="D222" s="11" t="s">
        <v>871</v>
      </c>
      <c r="E222" s="11" t="s">
        <v>204</v>
      </c>
      <c r="F222" s="11" t="s">
        <v>291</v>
      </c>
      <c r="G222" s="11" t="s">
        <v>292</v>
      </c>
      <c r="H222" s="11" t="s">
        <v>872</v>
      </c>
      <c r="I222" s="13">
        <v>39083</v>
      </c>
      <c r="J222" s="13">
        <v>41090</v>
      </c>
      <c r="K222" s="13" t="s">
        <v>361</v>
      </c>
      <c r="L222" s="12">
        <v>4956786.82</v>
      </c>
      <c r="M222" s="12">
        <v>3820812.73</v>
      </c>
      <c r="N222" s="12">
        <v>3247690.82</v>
      </c>
      <c r="O222" s="66"/>
    </row>
    <row r="223" spans="1:15" ht="101.25" x14ac:dyDescent="0.25">
      <c r="A223" s="9">
        <v>220</v>
      </c>
      <c r="B223" s="11" t="s">
        <v>873</v>
      </c>
      <c r="C223" s="11" t="s">
        <v>874</v>
      </c>
      <c r="D223" s="11" t="s">
        <v>875</v>
      </c>
      <c r="E223" s="11" t="s">
        <v>68</v>
      </c>
      <c r="F223" s="11" t="s">
        <v>136</v>
      </c>
      <c r="G223" s="11" t="s">
        <v>137</v>
      </c>
      <c r="H223" s="11" t="s">
        <v>876</v>
      </c>
      <c r="I223" s="13">
        <v>39083</v>
      </c>
      <c r="J223" s="13">
        <v>41180</v>
      </c>
      <c r="K223" s="13" t="s">
        <v>361</v>
      </c>
      <c r="L223" s="12">
        <v>8714736.2699999996</v>
      </c>
      <c r="M223" s="12">
        <v>7221728.8200000003</v>
      </c>
      <c r="N223" s="12">
        <v>6138469.4900000002</v>
      </c>
      <c r="O223" s="66"/>
    </row>
    <row r="224" spans="1:15" ht="135" x14ac:dyDescent="0.25">
      <c r="A224" s="9">
        <v>221</v>
      </c>
      <c r="B224" s="11" t="s">
        <v>877</v>
      </c>
      <c r="C224" s="11" t="s">
        <v>878</v>
      </c>
      <c r="D224" s="11" t="s">
        <v>879</v>
      </c>
      <c r="E224" s="11" t="s">
        <v>10</v>
      </c>
      <c r="F224" s="11" t="s">
        <v>880</v>
      </c>
      <c r="G224" s="11" t="s">
        <v>881</v>
      </c>
      <c r="H224" s="11" t="s">
        <v>882</v>
      </c>
      <c r="I224" s="13">
        <v>39083</v>
      </c>
      <c r="J224" s="13">
        <v>41152</v>
      </c>
      <c r="K224" s="13" t="s">
        <v>326</v>
      </c>
      <c r="L224" s="12">
        <v>10314931</v>
      </c>
      <c r="M224" s="12">
        <v>10314931</v>
      </c>
      <c r="N224" s="12">
        <v>8767691.3499999996</v>
      </c>
      <c r="O224" s="66"/>
    </row>
    <row r="225" spans="1:15" ht="135" x14ac:dyDescent="0.25">
      <c r="A225" s="9">
        <v>222</v>
      </c>
      <c r="B225" s="11" t="s">
        <v>883</v>
      </c>
      <c r="C225" s="11" t="s">
        <v>884</v>
      </c>
      <c r="D225" s="11" t="s">
        <v>885</v>
      </c>
      <c r="E225" s="11" t="s">
        <v>113</v>
      </c>
      <c r="F225" s="11" t="s">
        <v>886</v>
      </c>
      <c r="G225" s="11" t="s">
        <v>887</v>
      </c>
      <c r="H225" s="11" t="s">
        <v>888</v>
      </c>
      <c r="I225" s="13">
        <v>39083</v>
      </c>
      <c r="J225" s="13">
        <v>41152</v>
      </c>
      <c r="K225" s="13" t="s">
        <v>889</v>
      </c>
      <c r="L225" s="12">
        <v>2373401.8199999998</v>
      </c>
      <c r="M225" s="12">
        <v>1999748</v>
      </c>
      <c r="N225" s="12">
        <v>1191233</v>
      </c>
      <c r="O225" s="66"/>
    </row>
    <row r="226" spans="1:15" ht="90" x14ac:dyDescent="0.25">
      <c r="A226" s="9">
        <v>223</v>
      </c>
      <c r="B226" s="11" t="s">
        <v>890</v>
      </c>
      <c r="C226" s="11" t="s">
        <v>891</v>
      </c>
      <c r="D226" s="11" t="s">
        <v>375</v>
      </c>
      <c r="E226" s="11" t="s">
        <v>68</v>
      </c>
      <c r="F226" s="11" t="s">
        <v>376</v>
      </c>
      <c r="G226" s="11" t="s">
        <v>377</v>
      </c>
      <c r="H226" s="11" t="s">
        <v>378</v>
      </c>
      <c r="I226" s="13">
        <v>39083</v>
      </c>
      <c r="J226" s="13">
        <v>41973</v>
      </c>
      <c r="K226" s="13" t="s">
        <v>361</v>
      </c>
      <c r="L226" s="12">
        <v>8779885.2400000002</v>
      </c>
      <c r="M226" s="12">
        <v>8406793.9700000007</v>
      </c>
      <c r="N226" s="12">
        <v>7145774.7300000004</v>
      </c>
      <c r="O226" s="66"/>
    </row>
    <row r="227" spans="1:15" ht="112.5" x14ac:dyDescent="0.25">
      <c r="A227" s="9">
        <v>224</v>
      </c>
      <c r="B227" s="11" t="s">
        <v>892</v>
      </c>
      <c r="C227" s="11" t="s">
        <v>893</v>
      </c>
      <c r="D227" s="11" t="s">
        <v>894</v>
      </c>
      <c r="E227" s="11" t="s">
        <v>61</v>
      </c>
      <c r="F227" s="11" t="s">
        <v>334</v>
      </c>
      <c r="G227" s="11" t="s">
        <v>335</v>
      </c>
      <c r="H227" s="11" t="s">
        <v>336</v>
      </c>
      <c r="I227" s="13">
        <v>39083</v>
      </c>
      <c r="J227" s="13">
        <v>40482</v>
      </c>
      <c r="K227" s="13" t="s">
        <v>354</v>
      </c>
      <c r="L227" s="12">
        <v>2751450</v>
      </c>
      <c r="M227" s="12">
        <v>2751450</v>
      </c>
      <c r="N227" s="12">
        <v>2338732.5</v>
      </c>
      <c r="O227" s="66"/>
    </row>
    <row r="228" spans="1:15" ht="101.25" x14ac:dyDescent="0.25">
      <c r="A228" s="9">
        <v>225</v>
      </c>
      <c r="B228" s="11" t="s">
        <v>895</v>
      </c>
      <c r="C228" s="11" t="s">
        <v>896</v>
      </c>
      <c r="D228" s="11" t="s">
        <v>357</v>
      </c>
      <c r="E228" s="11" t="s">
        <v>186</v>
      </c>
      <c r="F228" s="11" t="s">
        <v>358</v>
      </c>
      <c r="G228" s="11" t="s">
        <v>359</v>
      </c>
      <c r="H228" s="11" t="s">
        <v>360</v>
      </c>
      <c r="I228" s="13">
        <v>39083</v>
      </c>
      <c r="J228" s="13">
        <v>41274</v>
      </c>
      <c r="K228" s="13" t="s">
        <v>326</v>
      </c>
      <c r="L228" s="12">
        <v>42072206.399999999</v>
      </c>
      <c r="M228" s="12">
        <v>31290754.57</v>
      </c>
      <c r="N228" s="12">
        <v>26597141.32</v>
      </c>
      <c r="O228" s="66"/>
    </row>
    <row r="229" spans="1:15" ht="90" x14ac:dyDescent="0.25">
      <c r="A229" s="9">
        <v>226</v>
      </c>
      <c r="B229" s="11" t="s">
        <v>897</v>
      </c>
      <c r="C229" s="11" t="s">
        <v>898</v>
      </c>
      <c r="D229" s="11" t="s">
        <v>899</v>
      </c>
      <c r="E229" s="11" t="s">
        <v>81</v>
      </c>
      <c r="F229" s="11" t="s">
        <v>900</v>
      </c>
      <c r="G229" s="11" t="s">
        <v>901</v>
      </c>
      <c r="H229" s="11" t="s">
        <v>902</v>
      </c>
      <c r="I229" s="13">
        <v>39083</v>
      </c>
      <c r="J229" s="13">
        <v>40694</v>
      </c>
      <c r="K229" s="13" t="s">
        <v>354</v>
      </c>
      <c r="L229" s="12">
        <v>4566619.6100000003</v>
      </c>
      <c r="M229" s="12">
        <v>2080280.19</v>
      </c>
      <c r="N229" s="12">
        <v>1768238.16</v>
      </c>
      <c r="O229" s="66"/>
    </row>
    <row r="230" spans="1:15" ht="123.75" x14ac:dyDescent="0.25">
      <c r="A230" s="9">
        <v>227</v>
      </c>
      <c r="B230" s="11" t="s">
        <v>903</v>
      </c>
      <c r="C230" s="11" t="s">
        <v>904</v>
      </c>
      <c r="D230" s="11" t="s">
        <v>905</v>
      </c>
      <c r="E230" s="11" t="s">
        <v>128</v>
      </c>
      <c r="F230" s="11" t="s">
        <v>906</v>
      </c>
      <c r="G230" s="11" t="s">
        <v>907</v>
      </c>
      <c r="H230" s="11" t="s">
        <v>908</v>
      </c>
      <c r="I230" s="13">
        <v>39083</v>
      </c>
      <c r="J230" s="13">
        <v>40421</v>
      </c>
      <c r="K230" s="13" t="s">
        <v>354</v>
      </c>
      <c r="L230" s="12">
        <v>954580.71</v>
      </c>
      <c r="M230" s="12">
        <v>954580.71</v>
      </c>
      <c r="N230" s="12">
        <v>811393.6</v>
      </c>
      <c r="O230" s="66"/>
    </row>
    <row r="231" spans="1:15" ht="146.25" x14ac:dyDescent="0.25">
      <c r="A231" s="9">
        <v>228</v>
      </c>
      <c r="B231" s="11" t="s">
        <v>909</v>
      </c>
      <c r="C231" s="11" t="s">
        <v>910</v>
      </c>
      <c r="D231" s="11" t="s">
        <v>911</v>
      </c>
      <c r="E231" s="11" t="s">
        <v>204</v>
      </c>
      <c r="F231" s="11" t="s">
        <v>205</v>
      </c>
      <c r="G231" s="11" t="s">
        <v>206</v>
      </c>
      <c r="H231" s="11" t="s">
        <v>912</v>
      </c>
      <c r="I231" s="13">
        <v>39083</v>
      </c>
      <c r="J231" s="13">
        <v>40816</v>
      </c>
      <c r="K231" s="13" t="s">
        <v>326</v>
      </c>
      <c r="L231" s="12">
        <v>2606000</v>
      </c>
      <c r="M231" s="12">
        <v>2606000</v>
      </c>
      <c r="N231" s="12">
        <v>2215100</v>
      </c>
      <c r="O231" s="66"/>
    </row>
    <row r="232" spans="1:15" ht="135" x14ac:dyDescent="0.25">
      <c r="A232" s="9">
        <v>229</v>
      </c>
      <c r="B232" s="11" t="s">
        <v>913</v>
      </c>
      <c r="C232" s="11" t="s">
        <v>914</v>
      </c>
      <c r="D232" s="11" t="s">
        <v>495</v>
      </c>
      <c r="E232" s="11" t="s">
        <v>41</v>
      </c>
      <c r="F232" s="11" t="s">
        <v>496</v>
      </c>
      <c r="G232" s="11" t="s">
        <v>497</v>
      </c>
      <c r="H232" s="11" t="s">
        <v>498</v>
      </c>
      <c r="I232" s="13">
        <v>40179</v>
      </c>
      <c r="J232" s="13">
        <v>40633</v>
      </c>
      <c r="K232" s="13" t="s">
        <v>361</v>
      </c>
      <c r="L232" s="12">
        <v>4388909.47</v>
      </c>
      <c r="M232" s="12">
        <v>4388909.47</v>
      </c>
      <c r="N232" s="12">
        <v>3730573.04</v>
      </c>
      <c r="O232" s="66"/>
    </row>
    <row r="233" spans="1:15" ht="135" x14ac:dyDescent="0.25">
      <c r="A233" s="9">
        <v>230</v>
      </c>
      <c r="B233" s="11" t="s">
        <v>915</v>
      </c>
      <c r="C233" s="11" t="s">
        <v>916</v>
      </c>
      <c r="D233" s="11" t="s">
        <v>917</v>
      </c>
      <c r="E233" s="11" t="s">
        <v>81</v>
      </c>
      <c r="F233" s="11" t="s">
        <v>303</v>
      </c>
      <c r="G233" s="11" t="s">
        <v>304</v>
      </c>
      <c r="H233" s="11" t="s">
        <v>918</v>
      </c>
      <c r="I233" s="13">
        <v>39083</v>
      </c>
      <c r="J233" s="13">
        <v>41182</v>
      </c>
      <c r="K233" s="13" t="s">
        <v>560</v>
      </c>
      <c r="L233" s="12">
        <v>1894546.63</v>
      </c>
      <c r="M233" s="12">
        <v>1883566.63</v>
      </c>
      <c r="N233" s="12">
        <v>1601031.62</v>
      </c>
      <c r="O233" s="66"/>
    </row>
    <row r="234" spans="1:15" ht="123.75" x14ac:dyDescent="0.25">
      <c r="A234" s="9">
        <v>231</v>
      </c>
      <c r="B234" s="11" t="s">
        <v>919</v>
      </c>
      <c r="C234" s="11" t="s">
        <v>920</v>
      </c>
      <c r="D234" s="11" t="s">
        <v>921</v>
      </c>
      <c r="E234" s="11" t="s">
        <v>10</v>
      </c>
      <c r="F234" s="11" t="s">
        <v>93</v>
      </c>
      <c r="G234" s="11" t="s">
        <v>94</v>
      </c>
      <c r="H234" s="11" t="s">
        <v>922</v>
      </c>
      <c r="I234" s="13">
        <v>39083</v>
      </c>
      <c r="J234" s="13">
        <v>40694</v>
      </c>
      <c r="K234" s="13" t="s">
        <v>361</v>
      </c>
      <c r="L234" s="12">
        <v>1761749.17</v>
      </c>
      <c r="M234" s="12">
        <v>1761749.17</v>
      </c>
      <c r="N234" s="12">
        <v>1497486.79</v>
      </c>
      <c r="O234" s="66"/>
    </row>
    <row r="235" spans="1:15" ht="123.75" x14ac:dyDescent="0.25">
      <c r="A235" s="9">
        <v>232</v>
      </c>
      <c r="B235" s="11" t="s">
        <v>923</v>
      </c>
      <c r="C235" s="11" t="s">
        <v>924</v>
      </c>
      <c r="D235" s="11" t="s">
        <v>925</v>
      </c>
      <c r="E235" s="11" t="s">
        <v>106</v>
      </c>
      <c r="F235" s="11" t="s">
        <v>926</v>
      </c>
      <c r="G235" s="11" t="s">
        <v>927</v>
      </c>
      <c r="H235" s="11" t="s">
        <v>928</v>
      </c>
      <c r="I235" s="13">
        <v>39083</v>
      </c>
      <c r="J235" s="13">
        <v>40724</v>
      </c>
      <c r="K235" s="13" t="s">
        <v>361</v>
      </c>
      <c r="L235" s="12">
        <v>5997607.9199999999</v>
      </c>
      <c r="M235" s="12">
        <v>5997607.9199999999</v>
      </c>
      <c r="N235" s="12">
        <v>4495896.8600000003</v>
      </c>
      <c r="O235" s="66"/>
    </row>
    <row r="236" spans="1:15" ht="146.25" x14ac:dyDescent="0.25">
      <c r="A236" s="9">
        <v>233</v>
      </c>
      <c r="B236" s="11" t="s">
        <v>929</v>
      </c>
      <c r="C236" s="11" t="s">
        <v>930</v>
      </c>
      <c r="D236" s="11" t="s">
        <v>931</v>
      </c>
      <c r="E236" s="11" t="s">
        <v>61</v>
      </c>
      <c r="F236" s="11" t="s">
        <v>445</v>
      </c>
      <c r="G236" s="11" t="s">
        <v>446</v>
      </c>
      <c r="H236" s="11" t="s">
        <v>932</v>
      </c>
      <c r="I236" s="13">
        <v>39083</v>
      </c>
      <c r="J236" s="13">
        <v>40908</v>
      </c>
      <c r="K236" s="13" t="s">
        <v>361</v>
      </c>
      <c r="L236" s="12">
        <v>16677122.359999999</v>
      </c>
      <c r="M236" s="12">
        <v>15031192.810000001</v>
      </c>
      <c r="N236" s="12">
        <v>12776513.880000001</v>
      </c>
      <c r="O236" s="66"/>
    </row>
    <row r="237" spans="1:15" ht="101.25" x14ac:dyDescent="0.25">
      <c r="A237" s="9">
        <v>234</v>
      </c>
      <c r="B237" s="11" t="s">
        <v>933</v>
      </c>
      <c r="C237" s="11" t="s">
        <v>934</v>
      </c>
      <c r="D237" s="11" t="s">
        <v>351</v>
      </c>
      <c r="E237" s="11" t="s">
        <v>99</v>
      </c>
      <c r="F237" s="11" t="s">
        <v>217</v>
      </c>
      <c r="G237" s="11" t="s">
        <v>352</v>
      </c>
      <c r="H237" s="11" t="s">
        <v>353</v>
      </c>
      <c r="I237" s="13">
        <v>39083</v>
      </c>
      <c r="J237" s="13">
        <v>40724</v>
      </c>
      <c r="K237" s="13" t="s">
        <v>326</v>
      </c>
      <c r="L237" s="12">
        <v>3106559.31</v>
      </c>
      <c r="M237" s="12">
        <v>3106559.31</v>
      </c>
      <c r="N237" s="12">
        <v>2640575.41</v>
      </c>
      <c r="O237" s="66"/>
    </row>
    <row r="238" spans="1:15" ht="123.75" x14ac:dyDescent="0.25">
      <c r="A238" s="9">
        <v>235</v>
      </c>
      <c r="B238" s="11" t="s">
        <v>935</v>
      </c>
      <c r="C238" s="11" t="s">
        <v>936</v>
      </c>
      <c r="D238" s="11" t="s">
        <v>937</v>
      </c>
      <c r="E238" s="11" t="s">
        <v>128</v>
      </c>
      <c r="F238" s="11" t="s">
        <v>938</v>
      </c>
      <c r="G238" s="11" t="s">
        <v>939</v>
      </c>
      <c r="H238" s="11" t="s">
        <v>940</v>
      </c>
      <c r="I238" s="13">
        <v>39083</v>
      </c>
      <c r="J238" s="13">
        <v>41182</v>
      </c>
      <c r="K238" s="13" t="s">
        <v>326</v>
      </c>
      <c r="L238" s="12">
        <v>11003061.98</v>
      </c>
      <c r="M238" s="12">
        <v>11003061.98</v>
      </c>
      <c r="N238" s="12">
        <v>9352602.6799999997</v>
      </c>
      <c r="O238" s="66"/>
    </row>
    <row r="239" spans="1:15" ht="135" x14ac:dyDescent="0.25">
      <c r="A239" s="9">
        <v>236</v>
      </c>
      <c r="B239" s="11" t="s">
        <v>941</v>
      </c>
      <c r="C239" s="11" t="s">
        <v>942</v>
      </c>
      <c r="D239" s="11" t="s">
        <v>943</v>
      </c>
      <c r="E239" s="11" t="s">
        <v>68</v>
      </c>
      <c r="F239" s="11" t="s">
        <v>87</v>
      </c>
      <c r="G239" s="11" t="s">
        <v>944</v>
      </c>
      <c r="H239" s="11" t="s">
        <v>945</v>
      </c>
      <c r="I239" s="13">
        <v>39083</v>
      </c>
      <c r="J239" s="13">
        <v>40724</v>
      </c>
      <c r="K239" s="13" t="s">
        <v>354</v>
      </c>
      <c r="L239" s="12">
        <v>4664134.03</v>
      </c>
      <c r="M239" s="12">
        <v>4664134.03</v>
      </c>
      <c r="N239" s="12">
        <v>3964513.92</v>
      </c>
      <c r="O239" s="66"/>
    </row>
    <row r="240" spans="1:15" ht="123.75" x14ac:dyDescent="0.25">
      <c r="A240" s="9">
        <v>237</v>
      </c>
      <c r="B240" s="11" t="s">
        <v>946</v>
      </c>
      <c r="C240" s="11" t="s">
        <v>947</v>
      </c>
      <c r="D240" s="11" t="s">
        <v>948</v>
      </c>
      <c r="E240" s="11" t="s">
        <v>128</v>
      </c>
      <c r="F240" s="11" t="s">
        <v>129</v>
      </c>
      <c r="G240" s="11" t="s">
        <v>130</v>
      </c>
      <c r="H240" s="11" t="s">
        <v>949</v>
      </c>
      <c r="I240" s="13">
        <v>39083</v>
      </c>
      <c r="J240" s="13">
        <v>40724</v>
      </c>
      <c r="K240" s="13" t="s">
        <v>326</v>
      </c>
      <c r="L240" s="12">
        <v>2817283.49</v>
      </c>
      <c r="M240" s="12">
        <v>2817283.49</v>
      </c>
      <c r="N240" s="12">
        <v>2394690.96</v>
      </c>
      <c r="O240" s="66"/>
    </row>
    <row r="241" spans="1:15" ht="123.75" x14ac:dyDescent="0.25">
      <c r="A241" s="9">
        <v>238</v>
      </c>
      <c r="B241" s="11" t="s">
        <v>950</v>
      </c>
      <c r="C241" s="11" t="s">
        <v>951</v>
      </c>
      <c r="D241" s="11" t="s">
        <v>235</v>
      </c>
      <c r="E241" s="11" t="s">
        <v>81</v>
      </c>
      <c r="F241" s="11" t="s">
        <v>236</v>
      </c>
      <c r="G241" s="11" t="s">
        <v>237</v>
      </c>
      <c r="H241" s="11" t="s">
        <v>468</v>
      </c>
      <c r="I241" s="13">
        <v>39083</v>
      </c>
      <c r="J241" s="13">
        <v>40543</v>
      </c>
      <c r="K241" s="13" t="s">
        <v>354</v>
      </c>
      <c r="L241" s="12">
        <v>1230527</v>
      </c>
      <c r="M241" s="12">
        <v>1230527</v>
      </c>
      <c r="N241" s="12">
        <v>1045947.95</v>
      </c>
      <c r="O241" s="66"/>
    </row>
    <row r="242" spans="1:15" ht="135" x14ac:dyDescent="0.25">
      <c r="A242" s="9">
        <v>239</v>
      </c>
      <c r="B242" s="11" t="s">
        <v>952</v>
      </c>
      <c r="C242" s="11" t="s">
        <v>953</v>
      </c>
      <c r="D242" s="11" t="s">
        <v>954</v>
      </c>
      <c r="E242" s="11" t="s">
        <v>81</v>
      </c>
      <c r="F242" s="11" t="s">
        <v>955</v>
      </c>
      <c r="G242" s="11" t="s">
        <v>956</v>
      </c>
      <c r="H242" s="11" t="s">
        <v>957</v>
      </c>
      <c r="I242" s="13">
        <v>39083</v>
      </c>
      <c r="J242" s="13">
        <v>40543</v>
      </c>
      <c r="K242" s="13" t="s">
        <v>361</v>
      </c>
      <c r="L242" s="12">
        <v>1734735.06</v>
      </c>
      <c r="M242" s="12">
        <v>1734735.06</v>
      </c>
      <c r="N242" s="12">
        <v>1474524.8</v>
      </c>
      <c r="O242" s="66"/>
    </row>
    <row r="243" spans="1:15" ht="112.5" x14ac:dyDescent="0.25">
      <c r="A243" s="9">
        <v>240</v>
      </c>
      <c r="B243" s="11" t="s">
        <v>958</v>
      </c>
      <c r="C243" s="11" t="s">
        <v>959</v>
      </c>
      <c r="D243" s="11" t="s">
        <v>456</v>
      </c>
      <c r="E243" s="11" t="s">
        <v>113</v>
      </c>
      <c r="F243" s="11" t="s">
        <v>457</v>
      </c>
      <c r="G243" s="11" t="s">
        <v>458</v>
      </c>
      <c r="H243" s="11" t="s">
        <v>459</v>
      </c>
      <c r="I243" s="13">
        <v>39083</v>
      </c>
      <c r="J243" s="13">
        <v>40336</v>
      </c>
      <c r="K243" s="13" t="s">
        <v>361</v>
      </c>
      <c r="L243" s="12">
        <v>5041437.55</v>
      </c>
      <c r="M243" s="12">
        <v>5041437.55</v>
      </c>
      <c r="N243" s="12">
        <v>4285221.91</v>
      </c>
      <c r="O243" s="66"/>
    </row>
    <row r="244" spans="1:15" ht="123.75" x14ac:dyDescent="0.25">
      <c r="A244" s="9">
        <v>241</v>
      </c>
      <c r="B244" s="11" t="s">
        <v>960</v>
      </c>
      <c r="C244" s="11" t="s">
        <v>961</v>
      </c>
      <c r="D244" s="11" t="s">
        <v>962</v>
      </c>
      <c r="E244" s="11" t="s">
        <v>68</v>
      </c>
      <c r="F244" s="11" t="s">
        <v>87</v>
      </c>
      <c r="G244" s="11" t="s">
        <v>963</v>
      </c>
      <c r="H244" s="11" t="s">
        <v>964</v>
      </c>
      <c r="I244" s="13">
        <v>39083</v>
      </c>
      <c r="J244" s="13">
        <v>40268</v>
      </c>
      <c r="K244" s="13" t="s">
        <v>354</v>
      </c>
      <c r="L244" s="12">
        <v>981100</v>
      </c>
      <c r="M244" s="12">
        <v>981100</v>
      </c>
      <c r="N244" s="12">
        <v>833935</v>
      </c>
      <c r="O244" s="66"/>
    </row>
    <row r="245" spans="1:15" ht="123.75" x14ac:dyDescent="0.25">
      <c r="A245" s="9">
        <v>242</v>
      </c>
      <c r="B245" s="11" t="s">
        <v>965</v>
      </c>
      <c r="C245" s="11" t="s">
        <v>966</v>
      </c>
      <c r="D245" s="11" t="s">
        <v>967</v>
      </c>
      <c r="E245" s="11" t="s">
        <v>204</v>
      </c>
      <c r="F245" s="11" t="s">
        <v>968</v>
      </c>
      <c r="G245" s="11" t="s">
        <v>969</v>
      </c>
      <c r="H245" s="11" t="s">
        <v>970</v>
      </c>
      <c r="I245" s="13">
        <v>39083</v>
      </c>
      <c r="J245" s="13">
        <v>40512</v>
      </c>
      <c r="K245" s="13" t="s">
        <v>560</v>
      </c>
      <c r="L245" s="12">
        <v>2008432.85</v>
      </c>
      <c r="M245" s="12">
        <v>2008432.85</v>
      </c>
      <c r="N245" s="12">
        <v>1707167.92</v>
      </c>
      <c r="O245" s="66"/>
    </row>
    <row r="246" spans="1:15" ht="123.75" x14ac:dyDescent="0.25">
      <c r="A246" s="9">
        <v>243</v>
      </c>
      <c r="B246" s="11" t="s">
        <v>971</v>
      </c>
      <c r="C246" s="11" t="s">
        <v>972</v>
      </c>
      <c r="D246" s="11" t="s">
        <v>501</v>
      </c>
      <c r="E246" s="11" t="s">
        <v>113</v>
      </c>
      <c r="F246" s="11" t="s">
        <v>169</v>
      </c>
      <c r="G246" s="11" t="s">
        <v>170</v>
      </c>
      <c r="H246" s="11" t="s">
        <v>502</v>
      </c>
      <c r="I246" s="13">
        <v>39083</v>
      </c>
      <c r="J246" s="13">
        <v>40663</v>
      </c>
      <c r="K246" s="13" t="s">
        <v>354</v>
      </c>
      <c r="L246" s="12">
        <v>1535900</v>
      </c>
      <c r="M246" s="12">
        <v>1535900</v>
      </c>
      <c r="N246" s="12">
        <v>1305515</v>
      </c>
      <c r="O246" s="66"/>
    </row>
    <row r="247" spans="1:15" ht="90" x14ac:dyDescent="0.25">
      <c r="A247" s="9">
        <v>244</v>
      </c>
      <c r="B247" s="11" t="s">
        <v>973</v>
      </c>
      <c r="C247" s="11" t="s">
        <v>974</v>
      </c>
      <c r="D247" s="11" t="s">
        <v>975</v>
      </c>
      <c r="E247" s="11" t="s">
        <v>113</v>
      </c>
      <c r="F247" s="11" t="s">
        <v>254</v>
      </c>
      <c r="G247" s="11" t="s">
        <v>255</v>
      </c>
      <c r="H247" s="11" t="s">
        <v>976</v>
      </c>
      <c r="I247" s="13">
        <v>39083</v>
      </c>
      <c r="J247" s="13">
        <v>41455</v>
      </c>
      <c r="K247" s="13" t="s">
        <v>354</v>
      </c>
      <c r="L247" s="12">
        <v>1455160</v>
      </c>
      <c r="M247" s="12">
        <v>1451500</v>
      </c>
      <c r="N247" s="12">
        <v>1233775</v>
      </c>
      <c r="O247" s="66"/>
    </row>
    <row r="248" spans="1:15" ht="123.75" x14ac:dyDescent="0.25">
      <c r="A248" s="9">
        <v>245</v>
      </c>
      <c r="B248" s="11" t="s">
        <v>977</v>
      </c>
      <c r="C248" s="11" t="s">
        <v>978</v>
      </c>
      <c r="D248" s="11" t="s">
        <v>570</v>
      </c>
      <c r="E248" s="11" t="s">
        <v>10</v>
      </c>
      <c r="F248" s="11" t="s">
        <v>163</v>
      </c>
      <c r="G248" s="11" t="s">
        <v>571</v>
      </c>
      <c r="H248" s="11" t="s">
        <v>979</v>
      </c>
      <c r="I248" s="13">
        <v>39083</v>
      </c>
      <c r="J248" s="13">
        <v>41364</v>
      </c>
      <c r="K248" s="13" t="s">
        <v>361</v>
      </c>
      <c r="L248" s="12">
        <v>15123092.16</v>
      </c>
      <c r="M248" s="12">
        <v>15123092.16</v>
      </c>
      <c r="N248" s="12">
        <v>12854628.33</v>
      </c>
      <c r="O248" s="66"/>
    </row>
    <row r="249" spans="1:15" ht="112.5" x14ac:dyDescent="0.25">
      <c r="A249" s="9">
        <v>246</v>
      </c>
      <c r="B249" s="11" t="s">
        <v>980</v>
      </c>
      <c r="C249" s="11" t="s">
        <v>981</v>
      </c>
      <c r="D249" s="11" t="s">
        <v>982</v>
      </c>
      <c r="E249" s="11" t="s">
        <v>41</v>
      </c>
      <c r="F249" s="11" t="s">
        <v>48</v>
      </c>
      <c r="G249" s="11" t="s">
        <v>983</v>
      </c>
      <c r="H249" s="11" t="s">
        <v>984</v>
      </c>
      <c r="I249" s="13">
        <v>39083</v>
      </c>
      <c r="J249" s="13">
        <v>40847</v>
      </c>
      <c r="K249" s="13" t="s">
        <v>354</v>
      </c>
      <c r="L249" s="12">
        <v>1867770.86</v>
      </c>
      <c r="M249" s="12">
        <v>1859811.24</v>
      </c>
      <c r="N249" s="12">
        <v>1580839.55</v>
      </c>
      <c r="O249" s="66"/>
    </row>
    <row r="250" spans="1:15" ht="135" x14ac:dyDescent="0.25">
      <c r="A250" s="9">
        <v>247</v>
      </c>
      <c r="B250" s="11" t="s">
        <v>985</v>
      </c>
      <c r="C250" s="11" t="s">
        <v>986</v>
      </c>
      <c r="D250" s="11" t="s">
        <v>284</v>
      </c>
      <c r="E250" s="11" t="s">
        <v>99</v>
      </c>
      <c r="F250" s="11" t="s">
        <v>285</v>
      </c>
      <c r="G250" s="11" t="s">
        <v>286</v>
      </c>
      <c r="H250" s="11" t="s">
        <v>987</v>
      </c>
      <c r="I250" s="13">
        <v>39083</v>
      </c>
      <c r="J250" s="13">
        <v>40543</v>
      </c>
      <c r="K250" s="13" t="s">
        <v>361</v>
      </c>
      <c r="L250" s="12">
        <v>2836327.71</v>
      </c>
      <c r="M250" s="12">
        <v>2836327.71</v>
      </c>
      <c r="N250" s="12">
        <v>2410878.5499999998</v>
      </c>
      <c r="O250" s="66"/>
    </row>
    <row r="251" spans="1:15" ht="101.25" x14ac:dyDescent="0.25">
      <c r="A251" s="9">
        <v>248</v>
      </c>
      <c r="B251" s="11" t="s">
        <v>988</v>
      </c>
      <c r="C251" s="11" t="s">
        <v>989</v>
      </c>
      <c r="D251" s="11" t="s">
        <v>990</v>
      </c>
      <c r="E251" s="11" t="s">
        <v>128</v>
      </c>
      <c r="F251" s="11" t="s">
        <v>991</v>
      </c>
      <c r="G251" s="11" t="s">
        <v>992</v>
      </c>
      <c r="H251" s="11" t="s">
        <v>993</v>
      </c>
      <c r="I251" s="13">
        <v>39083</v>
      </c>
      <c r="J251" s="13">
        <v>40543</v>
      </c>
      <c r="K251" s="13" t="s">
        <v>361</v>
      </c>
      <c r="L251" s="12">
        <v>2411200</v>
      </c>
      <c r="M251" s="12">
        <v>2411200</v>
      </c>
      <c r="N251" s="12">
        <v>2049520</v>
      </c>
      <c r="O251" s="66"/>
    </row>
    <row r="252" spans="1:15" ht="101.25" x14ac:dyDescent="0.25">
      <c r="A252" s="9">
        <v>249</v>
      </c>
      <c r="B252" s="11" t="s">
        <v>994</v>
      </c>
      <c r="C252" s="11" t="s">
        <v>409</v>
      </c>
      <c r="D252" s="11" t="s">
        <v>995</v>
      </c>
      <c r="E252" s="11" t="s">
        <v>222</v>
      </c>
      <c r="F252" s="11" t="s">
        <v>411</v>
      </c>
      <c r="G252" s="11" t="s">
        <v>412</v>
      </c>
      <c r="H252" s="11" t="s">
        <v>413</v>
      </c>
      <c r="I252" s="13">
        <v>39083</v>
      </c>
      <c r="J252" s="13">
        <v>40816</v>
      </c>
      <c r="K252" s="13" t="s">
        <v>319</v>
      </c>
      <c r="L252" s="12">
        <v>1018611.98</v>
      </c>
      <c r="M252" s="12">
        <v>1018611.98</v>
      </c>
      <c r="N252" s="12">
        <v>865820.18</v>
      </c>
      <c r="O252" s="66"/>
    </row>
    <row r="253" spans="1:15" ht="123.75" x14ac:dyDescent="0.25">
      <c r="A253" s="9">
        <v>250</v>
      </c>
      <c r="B253" s="11" t="s">
        <v>996</v>
      </c>
      <c r="C253" s="11" t="s">
        <v>997</v>
      </c>
      <c r="D253" s="11" t="s">
        <v>998</v>
      </c>
      <c r="E253" s="11" t="s">
        <v>133</v>
      </c>
      <c r="F253" s="11" t="s">
        <v>297</v>
      </c>
      <c r="G253" s="11" t="s">
        <v>298</v>
      </c>
      <c r="H253" s="11" t="s">
        <v>999</v>
      </c>
      <c r="I253" s="13">
        <v>39083</v>
      </c>
      <c r="J253" s="13">
        <v>40633</v>
      </c>
      <c r="K253" s="13" t="s">
        <v>326</v>
      </c>
      <c r="L253" s="12">
        <v>11448085</v>
      </c>
      <c r="M253" s="12">
        <v>11448085</v>
      </c>
      <c r="N253" s="12">
        <v>9730872.25</v>
      </c>
      <c r="O253" s="66"/>
    </row>
    <row r="254" spans="1:15" ht="123.75" x14ac:dyDescent="0.25">
      <c r="A254" s="9">
        <v>251</v>
      </c>
      <c r="B254" s="11" t="s">
        <v>1000</v>
      </c>
      <c r="C254" s="11" t="s">
        <v>1001</v>
      </c>
      <c r="D254" s="11" t="s">
        <v>1002</v>
      </c>
      <c r="E254" s="11" t="s">
        <v>68</v>
      </c>
      <c r="F254" s="11" t="s">
        <v>1003</v>
      </c>
      <c r="G254" s="11" t="s">
        <v>1004</v>
      </c>
      <c r="H254" s="11" t="s">
        <v>1005</v>
      </c>
      <c r="I254" s="13">
        <v>39083</v>
      </c>
      <c r="J254" s="13">
        <v>40724</v>
      </c>
      <c r="K254" s="13" t="s">
        <v>361</v>
      </c>
      <c r="L254" s="12">
        <v>5541436.4900000002</v>
      </c>
      <c r="M254" s="12">
        <v>5541436.4900000002</v>
      </c>
      <c r="N254" s="12">
        <v>4710221.01</v>
      </c>
      <c r="O254" s="66"/>
    </row>
    <row r="255" spans="1:15" ht="123.75" x14ac:dyDescent="0.25">
      <c r="A255" s="9">
        <v>252</v>
      </c>
      <c r="B255" s="11" t="s">
        <v>1006</v>
      </c>
      <c r="C255" s="11" t="s">
        <v>1007</v>
      </c>
      <c r="D255" s="11" t="s">
        <v>1008</v>
      </c>
      <c r="E255" s="11" t="s">
        <v>81</v>
      </c>
      <c r="F255" s="11" t="s">
        <v>1009</v>
      </c>
      <c r="G255" s="11" t="s">
        <v>1010</v>
      </c>
      <c r="H255" s="11" t="s">
        <v>1011</v>
      </c>
      <c r="I255" s="13">
        <v>39083</v>
      </c>
      <c r="J255" s="13">
        <v>41882</v>
      </c>
      <c r="K255" s="13" t="s">
        <v>361</v>
      </c>
      <c r="L255" s="12">
        <v>3069937.9</v>
      </c>
      <c r="M255" s="12">
        <v>2740572.05</v>
      </c>
      <c r="N255" s="12">
        <v>2329486.23</v>
      </c>
      <c r="O255" s="66"/>
    </row>
    <row r="256" spans="1:15" ht="146.25" x14ac:dyDescent="0.25">
      <c r="A256" s="9">
        <v>253</v>
      </c>
      <c r="B256" s="11" t="s">
        <v>1012</v>
      </c>
      <c r="C256" s="11" t="s">
        <v>1013</v>
      </c>
      <c r="D256" s="11" t="s">
        <v>1014</v>
      </c>
      <c r="E256" s="11" t="s">
        <v>68</v>
      </c>
      <c r="F256" s="11" t="s">
        <v>1015</v>
      </c>
      <c r="G256" s="11" t="s">
        <v>1016</v>
      </c>
      <c r="H256" s="11" t="s">
        <v>1017</v>
      </c>
      <c r="I256" s="13">
        <v>39083</v>
      </c>
      <c r="J256" s="13">
        <v>40939</v>
      </c>
      <c r="K256" s="13" t="s">
        <v>361</v>
      </c>
      <c r="L256" s="12">
        <v>8264707.0099999998</v>
      </c>
      <c r="M256" s="12">
        <v>7886085.0099999998</v>
      </c>
      <c r="N256" s="12">
        <v>6703172.25</v>
      </c>
      <c r="O256" s="66"/>
    </row>
    <row r="257" spans="1:15" ht="146.25" x14ac:dyDescent="0.25">
      <c r="A257" s="9">
        <v>254</v>
      </c>
      <c r="B257" s="11" t="s">
        <v>1018</v>
      </c>
      <c r="C257" s="11" t="s">
        <v>1019</v>
      </c>
      <c r="D257" s="11" t="s">
        <v>1020</v>
      </c>
      <c r="E257" s="11" t="s">
        <v>68</v>
      </c>
      <c r="F257" s="11" t="s">
        <v>1021</v>
      </c>
      <c r="G257" s="11" t="s">
        <v>1022</v>
      </c>
      <c r="H257" s="11" t="s">
        <v>1023</v>
      </c>
      <c r="I257" s="13">
        <v>39448</v>
      </c>
      <c r="J257" s="13">
        <v>41274</v>
      </c>
      <c r="K257" s="13" t="s">
        <v>361</v>
      </c>
      <c r="L257" s="12">
        <v>58696733.420000002</v>
      </c>
      <c r="M257" s="12">
        <v>56689306.189999998</v>
      </c>
      <c r="N257" s="12">
        <v>48185910.259999998</v>
      </c>
      <c r="O257" s="66"/>
    </row>
    <row r="258" spans="1:15" ht="168.75" x14ac:dyDescent="0.25">
      <c r="A258" s="9">
        <v>255</v>
      </c>
      <c r="B258" s="11" t="s">
        <v>1024</v>
      </c>
      <c r="C258" s="11" t="s">
        <v>1025</v>
      </c>
      <c r="D258" s="11" t="s">
        <v>1026</v>
      </c>
      <c r="E258" s="11" t="s">
        <v>68</v>
      </c>
      <c r="F258" s="11" t="s">
        <v>87</v>
      </c>
      <c r="G258" s="11" t="s">
        <v>1027</v>
      </c>
      <c r="H258" s="11" t="s">
        <v>1028</v>
      </c>
      <c r="I258" s="13">
        <v>39083</v>
      </c>
      <c r="J258" s="13">
        <v>42369</v>
      </c>
      <c r="K258" s="13" t="s">
        <v>361</v>
      </c>
      <c r="L258" s="12">
        <v>100729875.13</v>
      </c>
      <c r="M258" s="12">
        <v>81661717.060000002</v>
      </c>
      <c r="N258" s="12">
        <v>69412459.5</v>
      </c>
      <c r="O258" s="66"/>
    </row>
    <row r="259" spans="1:15" ht="168.75" x14ac:dyDescent="0.25">
      <c r="A259" s="9">
        <v>256</v>
      </c>
      <c r="B259" s="11" t="s">
        <v>1029</v>
      </c>
      <c r="C259" s="11" t="s">
        <v>1030</v>
      </c>
      <c r="D259" s="11" t="s">
        <v>1031</v>
      </c>
      <c r="E259" s="11" t="s">
        <v>222</v>
      </c>
      <c r="F259" s="11" t="s">
        <v>1032</v>
      </c>
      <c r="G259" s="11" t="s">
        <v>1033</v>
      </c>
      <c r="H259" s="11" t="s">
        <v>1034</v>
      </c>
      <c r="I259" s="13">
        <v>39083</v>
      </c>
      <c r="J259" s="13">
        <v>42369</v>
      </c>
      <c r="K259" s="13" t="s">
        <v>361</v>
      </c>
      <c r="L259" s="12">
        <v>106217499.55</v>
      </c>
      <c r="M259" s="12">
        <v>103703689.55</v>
      </c>
      <c r="N259" s="12">
        <v>88148136.120000005</v>
      </c>
      <c r="O259" s="66"/>
    </row>
    <row r="260" spans="1:15" ht="180" x14ac:dyDescent="0.25">
      <c r="A260" s="9">
        <v>257</v>
      </c>
      <c r="B260" s="11" t="s">
        <v>1035</v>
      </c>
      <c r="C260" s="11" t="s">
        <v>1036</v>
      </c>
      <c r="D260" s="11" t="s">
        <v>1037</v>
      </c>
      <c r="E260" s="11" t="s">
        <v>68</v>
      </c>
      <c r="F260" s="11" t="s">
        <v>87</v>
      </c>
      <c r="G260" s="11" t="s">
        <v>1038</v>
      </c>
      <c r="H260" s="11" t="s">
        <v>1039</v>
      </c>
      <c r="I260" s="13">
        <v>39083</v>
      </c>
      <c r="J260" s="13">
        <v>42369</v>
      </c>
      <c r="K260" s="13" t="s">
        <v>354</v>
      </c>
      <c r="L260" s="12">
        <v>11697178.84</v>
      </c>
      <c r="M260" s="12">
        <v>11697178.84</v>
      </c>
      <c r="N260" s="12">
        <v>9942602.0099999998</v>
      </c>
      <c r="O260" s="66"/>
    </row>
    <row r="261" spans="1:15" ht="157.5" x14ac:dyDescent="0.25">
      <c r="A261" s="9">
        <v>258</v>
      </c>
      <c r="B261" s="11" t="s">
        <v>1040</v>
      </c>
      <c r="C261" s="11" t="s">
        <v>1041</v>
      </c>
      <c r="D261" s="11" t="s">
        <v>1014</v>
      </c>
      <c r="E261" s="11" t="s">
        <v>68</v>
      </c>
      <c r="F261" s="11" t="s">
        <v>1015</v>
      </c>
      <c r="G261" s="11" t="s">
        <v>1016</v>
      </c>
      <c r="H261" s="11" t="s">
        <v>1017</v>
      </c>
      <c r="I261" s="13">
        <v>39083</v>
      </c>
      <c r="J261" s="13">
        <v>42369</v>
      </c>
      <c r="K261" s="13" t="s">
        <v>361</v>
      </c>
      <c r="L261" s="12">
        <v>40461323.670000002</v>
      </c>
      <c r="M261" s="12">
        <v>40366255.579999998</v>
      </c>
      <c r="N261" s="12">
        <v>34311317.240000002</v>
      </c>
      <c r="O261" s="66"/>
    </row>
    <row r="262" spans="1:15" ht="135" x14ac:dyDescent="0.25">
      <c r="A262" s="9">
        <v>259</v>
      </c>
      <c r="B262" s="11" t="s">
        <v>1042</v>
      </c>
      <c r="C262" s="11" t="s">
        <v>1043</v>
      </c>
      <c r="D262" s="11" t="s">
        <v>982</v>
      </c>
      <c r="E262" s="11" t="s">
        <v>41</v>
      </c>
      <c r="F262" s="11" t="s">
        <v>48</v>
      </c>
      <c r="G262" s="11" t="s">
        <v>983</v>
      </c>
      <c r="H262" s="11" t="s">
        <v>984</v>
      </c>
      <c r="I262" s="13">
        <v>39083</v>
      </c>
      <c r="J262" s="13">
        <v>41090</v>
      </c>
      <c r="K262" s="13" t="s">
        <v>354</v>
      </c>
      <c r="L262" s="12">
        <v>13897579.220000001</v>
      </c>
      <c r="M262" s="12">
        <v>7498333.4100000001</v>
      </c>
      <c r="N262" s="12">
        <v>6373583.3899999997</v>
      </c>
      <c r="O262" s="66"/>
    </row>
    <row r="263" spans="1:15" ht="123.75" x14ac:dyDescent="0.25">
      <c r="A263" s="9">
        <v>260</v>
      </c>
      <c r="B263" s="11" t="s">
        <v>1044</v>
      </c>
      <c r="C263" s="11" t="s">
        <v>1045</v>
      </c>
      <c r="D263" s="11" t="s">
        <v>1046</v>
      </c>
      <c r="E263" s="11" t="s">
        <v>10</v>
      </c>
      <c r="F263" s="11" t="s">
        <v>163</v>
      </c>
      <c r="G263" s="11" t="s">
        <v>1047</v>
      </c>
      <c r="H263" s="11" t="s">
        <v>1048</v>
      </c>
      <c r="I263" s="13">
        <v>39083</v>
      </c>
      <c r="J263" s="13">
        <v>41455</v>
      </c>
      <c r="K263" s="13" t="s">
        <v>361</v>
      </c>
      <c r="L263" s="12">
        <v>36992500</v>
      </c>
      <c r="M263" s="12">
        <v>36990060</v>
      </c>
      <c r="N263" s="12">
        <v>31441551</v>
      </c>
      <c r="O263" s="66"/>
    </row>
    <row r="264" spans="1:15" ht="247.5" x14ac:dyDescent="0.25">
      <c r="A264" s="9">
        <v>261</v>
      </c>
      <c r="B264" s="11" t="s">
        <v>1049</v>
      </c>
      <c r="C264" s="11" t="s">
        <v>1050</v>
      </c>
      <c r="D264" s="11" t="s">
        <v>1051</v>
      </c>
      <c r="E264" s="11" t="s">
        <v>68</v>
      </c>
      <c r="F264" s="11" t="s">
        <v>1015</v>
      </c>
      <c r="G264" s="11" t="s">
        <v>1016</v>
      </c>
      <c r="H264" s="11" t="s">
        <v>1017</v>
      </c>
      <c r="I264" s="13">
        <v>39083</v>
      </c>
      <c r="J264" s="13">
        <v>41274</v>
      </c>
      <c r="K264" s="13" t="s">
        <v>361</v>
      </c>
      <c r="L264" s="12">
        <v>4342455.6500000004</v>
      </c>
      <c r="M264" s="12">
        <v>4320089.1500000004</v>
      </c>
      <c r="N264" s="12">
        <v>3672075.77</v>
      </c>
      <c r="O264" s="66"/>
    </row>
    <row r="265" spans="1:15" ht="146.25" x14ac:dyDescent="0.25">
      <c r="A265" s="9">
        <v>262</v>
      </c>
      <c r="B265" s="11" t="s">
        <v>1052</v>
      </c>
      <c r="C265" s="11" t="s">
        <v>1053</v>
      </c>
      <c r="D265" s="11" t="s">
        <v>1054</v>
      </c>
      <c r="E265" s="11" t="s">
        <v>68</v>
      </c>
      <c r="F265" s="11" t="s">
        <v>87</v>
      </c>
      <c r="G265" s="11" t="s">
        <v>1055</v>
      </c>
      <c r="H265" s="11" t="s">
        <v>1056</v>
      </c>
      <c r="I265" s="13">
        <v>39083</v>
      </c>
      <c r="J265" s="13">
        <v>41670</v>
      </c>
      <c r="K265" s="13" t="s">
        <v>354</v>
      </c>
      <c r="L265" s="12">
        <v>6481898.5700000003</v>
      </c>
      <c r="M265" s="12">
        <v>6481898.5700000003</v>
      </c>
      <c r="N265" s="12">
        <v>5509613.7800000003</v>
      </c>
      <c r="O265" s="66"/>
    </row>
    <row r="266" spans="1:15" ht="168.75" x14ac:dyDescent="0.25">
      <c r="A266" s="9">
        <v>263</v>
      </c>
      <c r="B266" s="11" t="s">
        <v>1057</v>
      </c>
      <c r="C266" s="11" t="s">
        <v>1058</v>
      </c>
      <c r="D266" s="11" t="s">
        <v>1059</v>
      </c>
      <c r="E266" s="11" t="s">
        <v>68</v>
      </c>
      <c r="F266" s="11" t="s">
        <v>87</v>
      </c>
      <c r="G266" s="11" t="s">
        <v>1060</v>
      </c>
      <c r="H266" s="11" t="s">
        <v>1061</v>
      </c>
      <c r="I266" s="13">
        <v>39083</v>
      </c>
      <c r="J266" s="13">
        <v>42369</v>
      </c>
      <c r="K266" s="13" t="s">
        <v>361</v>
      </c>
      <c r="L266" s="12">
        <v>50765344.270000003</v>
      </c>
      <c r="M266" s="12">
        <v>50762594.270000003</v>
      </c>
      <c r="N266" s="12">
        <v>43148205.119999997</v>
      </c>
      <c r="O266" s="66"/>
    </row>
    <row r="267" spans="1:15" ht="146.25" x14ac:dyDescent="0.25">
      <c r="A267" s="9">
        <v>264</v>
      </c>
      <c r="B267" s="11" t="s">
        <v>1062</v>
      </c>
      <c r="C267" s="11" t="s">
        <v>1063</v>
      </c>
      <c r="D267" s="11" t="s">
        <v>1054</v>
      </c>
      <c r="E267" s="11" t="s">
        <v>68</v>
      </c>
      <c r="F267" s="11" t="s">
        <v>87</v>
      </c>
      <c r="G267" s="11" t="s">
        <v>1055</v>
      </c>
      <c r="H267" s="11" t="s">
        <v>1064</v>
      </c>
      <c r="I267" s="13">
        <v>39083</v>
      </c>
      <c r="J267" s="13">
        <v>42185</v>
      </c>
      <c r="K267" s="13" t="s">
        <v>354</v>
      </c>
      <c r="L267" s="12">
        <v>9195692.4499999993</v>
      </c>
      <c r="M267" s="12">
        <v>9195692.4499999993</v>
      </c>
      <c r="N267" s="12">
        <v>7816338.5800000001</v>
      </c>
      <c r="O267" s="66"/>
    </row>
    <row r="268" spans="1:15" ht="146.25" x14ac:dyDescent="0.25">
      <c r="A268" s="9">
        <v>265</v>
      </c>
      <c r="B268" s="11" t="s">
        <v>1065</v>
      </c>
      <c r="C268" s="11" t="s">
        <v>1066</v>
      </c>
      <c r="D268" s="11" t="s">
        <v>1054</v>
      </c>
      <c r="E268" s="11" t="s">
        <v>68</v>
      </c>
      <c r="F268" s="11" t="s">
        <v>87</v>
      </c>
      <c r="G268" s="11" t="s">
        <v>1055</v>
      </c>
      <c r="H268" s="11" t="s">
        <v>1067</v>
      </c>
      <c r="I268" s="13">
        <v>39083</v>
      </c>
      <c r="J268" s="13">
        <v>42369</v>
      </c>
      <c r="K268" s="13" t="s">
        <v>354</v>
      </c>
      <c r="L268" s="12">
        <v>14191645.4</v>
      </c>
      <c r="M268" s="12">
        <v>14191645.4</v>
      </c>
      <c r="N268" s="12">
        <v>12062898.59</v>
      </c>
      <c r="O268" s="66"/>
    </row>
    <row r="269" spans="1:15" ht="123.75" x14ac:dyDescent="0.25">
      <c r="A269" s="9">
        <v>266</v>
      </c>
      <c r="B269" s="11" t="s">
        <v>1068</v>
      </c>
      <c r="C269" s="11" t="s">
        <v>1069</v>
      </c>
      <c r="D269" s="11" t="s">
        <v>1070</v>
      </c>
      <c r="E269" s="11" t="s">
        <v>1071</v>
      </c>
      <c r="F269" s="11" t="s">
        <v>334</v>
      </c>
      <c r="G269" s="11" t="s">
        <v>1072</v>
      </c>
      <c r="H269" s="11" t="s">
        <v>1073</v>
      </c>
      <c r="I269" s="13">
        <v>39083</v>
      </c>
      <c r="J269" s="13">
        <v>41455</v>
      </c>
      <c r="K269" s="13" t="s">
        <v>354</v>
      </c>
      <c r="L269" s="12">
        <v>2455034.96</v>
      </c>
      <c r="M269" s="12">
        <v>2454908</v>
      </c>
      <c r="N269" s="12">
        <v>2086671.8</v>
      </c>
      <c r="O269" s="66"/>
    </row>
    <row r="270" spans="1:15" ht="180" x14ac:dyDescent="0.25">
      <c r="A270" s="9">
        <v>267</v>
      </c>
      <c r="B270" s="11" t="s">
        <v>1074</v>
      </c>
      <c r="C270" s="11" t="s">
        <v>1075</v>
      </c>
      <c r="D270" s="11" t="s">
        <v>1059</v>
      </c>
      <c r="E270" s="11" t="s">
        <v>68</v>
      </c>
      <c r="F270" s="11" t="s">
        <v>87</v>
      </c>
      <c r="G270" s="11" t="s">
        <v>1060</v>
      </c>
      <c r="H270" s="11" t="s">
        <v>1061</v>
      </c>
      <c r="I270" s="13">
        <v>39448</v>
      </c>
      <c r="J270" s="13">
        <v>40999</v>
      </c>
      <c r="K270" s="13" t="s">
        <v>361</v>
      </c>
      <c r="L270" s="12">
        <v>41648047.399999999</v>
      </c>
      <c r="M270" s="12">
        <v>41028047.399999999</v>
      </c>
      <c r="N270" s="12">
        <v>33126200</v>
      </c>
      <c r="O270" s="66"/>
    </row>
    <row r="271" spans="1:15" ht="146.25" x14ac:dyDescent="0.25">
      <c r="A271" s="9">
        <v>268</v>
      </c>
      <c r="B271" s="11" t="s">
        <v>1076</v>
      </c>
      <c r="C271" s="11" t="s">
        <v>1077</v>
      </c>
      <c r="D271" s="11" t="s">
        <v>532</v>
      </c>
      <c r="E271" s="11" t="s">
        <v>68</v>
      </c>
      <c r="F271" s="11" t="s">
        <v>87</v>
      </c>
      <c r="G271" s="11" t="s">
        <v>533</v>
      </c>
      <c r="H271" s="11" t="s">
        <v>534</v>
      </c>
      <c r="I271" s="13">
        <v>39083</v>
      </c>
      <c r="J271" s="13">
        <v>41698</v>
      </c>
      <c r="K271" s="13" t="s">
        <v>354</v>
      </c>
      <c r="L271" s="12">
        <v>10952393.57</v>
      </c>
      <c r="M271" s="12">
        <v>10951448.57</v>
      </c>
      <c r="N271" s="12">
        <v>9308731.2799999993</v>
      </c>
      <c r="O271" s="66"/>
    </row>
    <row r="272" spans="1:15" ht="123.75" x14ac:dyDescent="0.25">
      <c r="A272" s="9">
        <v>269</v>
      </c>
      <c r="B272" s="11" t="s">
        <v>1078</v>
      </c>
      <c r="C272" s="11" t="s">
        <v>1079</v>
      </c>
      <c r="D272" s="11" t="s">
        <v>1080</v>
      </c>
      <c r="E272" s="11" t="s">
        <v>204</v>
      </c>
      <c r="F272" s="11" t="s">
        <v>549</v>
      </c>
      <c r="G272" s="11" t="s">
        <v>1081</v>
      </c>
      <c r="H272" s="11" t="s">
        <v>1082</v>
      </c>
      <c r="I272" s="13">
        <v>39083</v>
      </c>
      <c r="J272" s="13">
        <v>42338</v>
      </c>
      <c r="K272" s="13" t="s">
        <v>889</v>
      </c>
      <c r="L272" s="12">
        <v>4674761.01</v>
      </c>
      <c r="M272" s="12">
        <v>4674761.01</v>
      </c>
      <c r="N272" s="12">
        <v>3973546.85</v>
      </c>
      <c r="O272" s="66"/>
    </row>
    <row r="273" spans="1:15" ht="135" x14ac:dyDescent="0.25">
      <c r="A273" s="9">
        <v>270</v>
      </c>
      <c r="B273" s="11" t="s">
        <v>1083</v>
      </c>
      <c r="C273" s="11" t="s">
        <v>1084</v>
      </c>
      <c r="D273" s="11" t="s">
        <v>548</v>
      </c>
      <c r="E273" s="11" t="s">
        <v>204</v>
      </c>
      <c r="F273" s="11" t="s">
        <v>549</v>
      </c>
      <c r="G273" s="11" t="s">
        <v>550</v>
      </c>
      <c r="H273" s="11" t="s">
        <v>551</v>
      </c>
      <c r="I273" s="13">
        <v>39083</v>
      </c>
      <c r="J273" s="13">
        <v>40877</v>
      </c>
      <c r="K273" s="13" t="s">
        <v>354</v>
      </c>
      <c r="L273" s="12">
        <v>8852798.4600000009</v>
      </c>
      <c r="M273" s="12">
        <v>8852798.4600000009</v>
      </c>
      <c r="N273" s="12">
        <v>7524878.6900000004</v>
      </c>
      <c r="O273" s="66"/>
    </row>
    <row r="274" spans="1:15" ht="101.25" x14ac:dyDescent="0.25">
      <c r="A274" s="9">
        <v>271</v>
      </c>
      <c r="B274" s="11" t="s">
        <v>1085</v>
      </c>
      <c r="C274" s="11" t="s">
        <v>1086</v>
      </c>
      <c r="D274" s="11" t="s">
        <v>1087</v>
      </c>
      <c r="E274" s="11" t="s">
        <v>210</v>
      </c>
      <c r="F274" s="11" t="s">
        <v>211</v>
      </c>
      <c r="G274" s="11" t="s">
        <v>1088</v>
      </c>
      <c r="H274" s="11" t="s">
        <v>1089</v>
      </c>
      <c r="I274" s="13">
        <v>39083</v>
      </c>
      <c r="J274" s="13">
        <v>41973</v>
      </c>
      <c r="K274" s="13" t="s">
        <v>361</v>
      </c>
      <c r="L274" s="12">
        <v>63539992.189999998</v>
      </c>
      <c r="M274" s="12">
        <v>51298300.149999999</v>
      </c>
      <c r="N274" s="12">
        <v>43603555.119999997</v>
      </c>
      <c r="O274" s="66"/>
    </row>
    <row r="275" spans="1:15" ht="146.25" x14ac:dyDescent="0.25">
      <c r="A275" s="9">
        <v>272</v>
      </c>
      <c r="B275" s="11" t="s">
        <v>1090</v>
      </c>
      <c r="C275" s="11" t="s">
        <v>1091</v>
      </c>
      <c r="D275" s="11" t="s">
        <v>1092</v>
      </c>
      <c r="E275" s="11" t="s">
        <v>10</v>
      </c>
      <c r="F275" s="11" t="s">
        <v>163</v>
      </c>
      <c r="G275" s="11" t="s">
        <v>571</v>
      </c>
      <c r="H275" s="11" t="s">
        <v>979</v>
      </c>
      <c r="I275" s="13">
        <v>39083</v>
      </c>
      <c r="J275" s="13">
        <v>41943</v>
      </c>
      <c r="K275" s="13" t="s">
        <v>361</v>
      </c>
      <c r="L275" s="12">
        <v>33771460.060000002</v>
      </c>
      <c r="M275" s="12">
        <v>33711023.259999998</v>
      </c>
      <c r="N275" s="12">
        <v>28654369.719999999</v>
      </c>
      <c r="O275" s="66"/>
    </row>
    <row r="276" spans="1:15" ht="123.75" x14ac:dyDescent="0.25">
      <c r="A276" s="9">
        <v>273</v>
      </c>
      <c r="B276" s="11" t="s">
        <v>1093</v>
      </c>
      <c r="C276" s="11" t="s">
        <v>1094</v>
      </c>
      <c r="D276" s="11" t="s">
        <v>1095</v>
      </c>
      <c r="E276" s="11" t="s">
        <v>68</v>
      </c>
      <c r="F276" s="11" t="s">
        <v>87</v>
      </c>
      <c r="G276" s="11" t="s">
        <v>1096</v>
      </c>
      <c r="H276" s="11" t="s">
        <v>1097</v>
      </c>
      <c r="I276" s="13">
        <v>39083</v>
      </c>
      <c r="J276" s="13">
        <v>40633</v>
      </c>
      <c r="K276" s="13" t="s">
        <v>354</v>
      </c>
      <c r="L276" s="12">
        <v>4423487.26</v>
      </c>
      <c r="M276" s="12">
        <v>4423487.26</v>
      </c>
      <c r="N276" s="12">
        <v>3759964.17</v>
      </c>
      <c r="O276" s="66"/>
    </row>
    <row r="277" spans="1:15" ht="101.25" x14ac:dyDescent="0.25">
      <c r="A277" s="9">
        <v>274</v>
      </c>
      <c r="B277" s="11" t="s">
        <v>1098</v>
      </c>
      <c r="C277" s="11" t="s">
        <v>1099</v>
      </c>
      <c r="D277" s="11" t="s">
        <v>1100</v>
      </c>
      <c r="E277" s="11" t="s">
        <v>68</v>
      </c>
      <c r="F277" s="11" t="s">
        <v>87</v>
      </c>
      <c r="G277" s="11" t="s">
        <v>1101</v>
      </c>
      <c r="H277" s="11" t="s">
        <v>1102</v>
      </c>
      <c r="I277" s="13">
        <v>39356</v>
      </c>
      <c r="J277" s="13">
        <v>41517</v>
      </c>
      <c r="K277" s="13" t="s">
        <v>361</v>
      </c>
      <c r="L277" s="12">
        <v>69000000</v>
      </c>
      <c r="M277" s="12">
        <v>69000000</v>
      </c>
      <c r="N277" s="12">
        <v>58650000</v>
      </c>
      <c r="O277" s="66"/>
    </row>
    <row r="278" spans="1:15" ht="146.25" x14ac:dyDescent="0.25">
      <c r="A278" s="9">
        <v>275</v>
      </c>
      <c r="B278" s="11" t="s">
        <v>1103</v>
      </c>
      <c r="C278" s="11" t="s">
        <v>1104</v>
      </c>
      <c r="D278" s="11" t="s">
        <v>1105</v>
      </c>
      <c r="E278" s="11" t="s">
        <v>81</v>
      </c>
      <c r="F278" s="11" t="s">
        <v>1106</v>
      </c>
      <c r="G278" s="11" t="s">
        <v>1107</v>
      </c>
      <c r="H278" s="11" t="s">
        <v>1108</v>
      </c>
      <c r="I278" s="13">
        <v>39083</v>
      </c>
      <c r="J278" s="13">
        <v>41943</v>
      </c>
      <c r="K278" s="13" t="s">
        <v>354</v>
      </c>
      <c r="L278" s="12">
        <v>12000000</v>
      </c>
      <c r="M278" s="12">
        <v>12000000</v>
      </c>
      <c r="N278" s="12">
        <v>10200000</v>
      </c>
      <c r="O278" s="66"/>
    </row>
    <row r="279" spans="1:15" ht="168.75" x14ac:dyDescent="0.25">
      <c r="A279" s="9">
        <v>276</v>
      </c>
      <c r="B279" s="11" t="s">
        <v>1109</v>
      </c>
      <c r="C279" s="11" t="s">
        <v>1110</v>
      </c>
      <c r="D279" s="11" t="s">
        <v>1111</v>
      </c>
      <c r="E279" s="11" t="s">
        <v>106</v>
      </c>
      <c r="F279" s="11" t="s">
        <v>451</v>
      </c>
      <c r="G279" s="11" t="s">
        <v>1112</v>
      </c>
      <c r="H279" s="11" t="s">
        <v>1113</v>
      </c>
      <c r="I279" s="13">
        <v>39083</v>
      </c>
      <c r="J279" s="13">
        <v>42369</v>
      </c>
      <c r="K279" s="13" t="s">
        <v>361</v>
      </c>
      <c r="L279" s="12">
        <v>101021559.48</v>
      </c>
      <c r="M279" s="12">
        <v>99865645.760000005</v>
      </c>
      <c r="N279" s="12">
        <v>84885798.890000001</v>
      </c>
      <c r="O279" s="66"/>
    </row>
    <row r="280" spans="1:15" ht="135" x14ac:dyDescent="0.25">
      <c r="A280" s="9">
        <v>277</v>
      </c>
      <c r="B280" s="11" t="s">
        <v>1114</v>
      </c>
      <c r="C280" s="11" t="s">
        <v>1115</v>
      </c>
      <c r="D280" s="11" t="s">
        <v>1095</v>
      </c>
      <c r="E280" s="11" t="s">
        <v>68</v>
      </c>
      <c r="F280" s="11" t="s">
        <v>87</v>
      </c>
      <c r="G280" s="11" t="s">
        <v>1096</v>
      </c>
      <c r="H280" s="11" t="s">
        <v>1097</v>
      </c>
      <c r="I280" s="13">
        <v>39083</v>
      </c>
      <c r="J280" s="13">
        <v>40633</v>
      </c>
      <c r="K280" s="13" t="s">
        <v>354</v>
      </c>
      <c r="L280" s="12">
        <v>3836086.54</v>
      </c>
      <c r="M280" s="12">
        <v>3836086.54</v>
      </c>
      <c r="N280" s="12">
        <v>3260673.55</v>
      </c>
      <c r="O280" s="66"/>
    </row>
    <row r="281" spans="1:15" ht="146.25" x14ac:dyDescent="0.25">
      <c r="A281" s="9">
        <v>278</v>
      </c>
      <c r="B281" s="11" t="s">
        <v>1116</v>
      </c>
      <c r="C281" s="11" t="s">
        <v>1117</v>
      </c>
      <c r="D281" s="11" t="s">
        <v>1118</v>
      </c>
      <c r="E281" s="11" t="s">
        <v>68</v>
      </c>
      <c r="F281" s="11" t="s">
        <v>87</v>
      </c>
      <c r="G281" s="11" t="s">
        <v>1119</v>
      </c>
      <c r="H281" s="11" t="s">
        <v>1120</v>
      </c>
      <c r="I281" s="13">
        <v>39083</v>
      </c>
      <c r="J281" s="13">
        <v>41670</v>
      </c>
      <c r="K281" s="13" t="s">
        <v>354</v>
      </c>
      <c r="L281" s="12">
        <v>2751624</v>
      </c>
      <c r="M281" s="12">
        <v>2751624</v>
      </c>
      <c r="N281" s="12">
        <v>2338880.4</v>
      </c>
      <c r="O281" s="66"/>
    </row>
    <row r="282" spans="1:15" ht="101.25" x14ac:dyDescent="0.25">
      <c r="A282" s="9">
        <v>279</v>
      </c>
      <c r="B282" s="11" t="s">
        <v>1121</v>
      </c>
      <c r="C282" s="11" t="s">
        <v>1122</v>
      </c>
      <c r="D282" s="11" t="s">
        <v>450</v>
      </c>
      <c r="E282" s="11" t="s">
        <v>106</v>
      </c>
      <c r="F282" s="11" t="s">
        <v>451</v>
      </c>
      <c r="G282" s="11" t="s">
        <v>452</v>
      </c>
      <c r="H282" s="11" t="s">
        <v>453</v>
      </c>
      <c r="I282" s="13">
        <v>39083</v>
      </c>
      <c r="J282" s="13">
        <v>40574</v>
      </c>
      <c r="K282" s="13" t="s">
        <v>361</v>
      </c>
      <c r="L282" s="12">
        <v>9886019.3499999996</v>
      </c>
      <c r="M282" s="12">
        <v>9876019.3499999996</v>
      </c>
      <c r="N282" s="12">
        <v>8394616.4399999995</v>
      </c>
      <c r="O282" s="66"/>
    </row>
    <row r="283" spans="1:15" ht="202.5" x14ac:dyDescent="0.25">
      <c r="A283" s="9">
        <v>280</v>
      </c>
      <c r="B283" s="11" t="s">
        <v>1123</v>
      </c>
      <c r="C283" s="11" t="s">
        <v>1124</v>
      </c>
      <c r="D283" s="11" t="s">
        <v>1125</v>
      </c>
      <c r="E283" s="11" t="s">
        <v>99</v>
      </c>
      <c r="F283" s="11" t="s">
        <v>217</v>
      </c>
      <c r="G283" s="11" t="s">
        <v>1126</v>
      </c>
      <c r="H283" s="11" t="s">
        <v>1127</v>
      </c>
      <c r="I283" s="13">
        <v>39083</v>
      </c>
      <c r="J283" s="13">
        <v>42369</v>
      </c>
      <c r="K283" s="13" t="s">
        <v>361</v>
      </c>
      <c r="L283" s="12">
        <v>27280780</v>
      </c>
      <c r="M283" s="12">
        <v>27129550</v>
      </c>
      <c r="N283" s="12">
        <v>23060117.5</v>
      </c>
      <c r="O283" s="66"/>
    </row>
    <row r="284" spans="1:15" ht="123.75" x14ac:dyDescent="0.25">
      <c r="A284" s="9">
        <v>281</v>
      </c>
      <c r="B284" s="11" t="s">
        <v>1128</v>
      </c>
      <c r="C284" s="11" t="s">
        <v>1129</v>
      </c>
      <c r="D284" s="11" t="s">
        <v>1130</v>
      </c>
      <c r="E284" s="11" t="s">
        <v>68</v>
      </c>
      <c r="F284" s="11" t="s">
        <v>87</v>
      </c>
      <c r="G284" s="11" t="s">
        <v>1131</v>
      </c>
      <c r="H284" s="11" t="s">
        <v>1132</v>
      </c>
      <c r="I284" s="13">
        <v>39083</v>
      </c>
      <c r="J284" s="13">
        <v>40543</v>
      </c>
      <c r="K284" s="13" t="s">
        <v>354</v>
      </c>
      <c r="L284" s="12">
        <v>1928500</v>
      </c>
      <c r="M284" s="12">
        <v>1924479.79</v>
      </c>
      <c r="N284" s="12">
        <v>1635807.82</v>
      </c>
      <c r="O284" s="66"/>
    </row>
    <row r="285" spans="1:15" ht="101.25" x14ac:dyDescent="0.25">
      <c r="A285" s="9">
        <v>282</v>
      </c>
      <c r="B285" s="11" t="s">
        <v>1133</v>
      </c>
      <c r="C285" s="11" t="s">
        <v>1134</v>
      </c>
      <c r="D285" s="11" t="s">
        <v>1135</v>
      </c>
      <c r="E285" s="11" t="s">
        <v>106</v>
      </c>
      <c r="F285" s="11" t="s">
        <v>451</v>
      </c>
      <c r="G285" s="11" t="s">
        <v>1112</v>
      </c>
      <c r="H285" s="11" t="s">
        <v>1136</v>
      </c>
      <c r="I285" s="13">
        <v>39083</v>
      </c>
      <c r="J285" s="13">
        <v>40663</v>
      </c>
      <c r="K285" s="13" t="s">
        <v>354</v>
      </c>
      <c r="L285" s="12">
        <v>5521600</v>
      </c>
      <c r="M285" s="12">
        <v>5521600</v>
      </c>
      <c r="N285" s="12">
        <v>4693360</v>
      </c>
      <c r="O285" s="66"/>
    </row>
    <row r="286" spans="1:15" ht="101.25" x14ac:dyDescent="0.25">
      <c r="A286" s="9">
        <v>283</v>
      </c>
      <c r="B286" s="11" t="s">
        <v>1137</v>
      </c>
      <c r="C286" s="11" t="s">
        <v>1138</v>
      </c>
      <c r="D286" s="11" t="s">
        <v>1139</v>
      </c>
      <c r="E286" s="11" t="s">
        <v>81</v>
      </c>
      <c r="F286" s="11" t="s">
        <v>308</v>
      </c>
      <c r="G286" s="11" t="s">
        <v>1140</v>
      </c>
      <c r="H286" s="11" t="s">
        <v>1141</v>
      </c>
      <c r="I286" s="13">
        <v>39083</v>
      </c>
      <c r="J286" s="13">
        <v>42369</v>
      </c>
      <c r="K286" s="13" t="s">
        <v>361</v>
      </c>
      <c r="L286" s="12">
        <v>12842189.460000001</v>
      </c>
      <c r="M286" s="12">
        <v>9534146.5199999996</v>
      </c>
      <c r="N286" s="12">
        <v>8104024.54</v>
      </c>
      <c r="O286" s="66"/>
    </row>
    <row r="287" spans="1:15" ht="135" x14ac:dyDescent="0.25">
      <c r="A287" s="9">
        <v>284</v>
      </c>
      <c r="B287" s="11" t="s">
        <v>1142</v>
      </c>
      <c r="C287" s="11" t="s">
        <v>1143</v>
      </c>
      <c r="D287" s="11" t="s">
        <v>1144</v>
      </c>
      <c r="E287" s="11" t="s">
        <v>210</v>
      </c>
      <c r="F287" s="11" t="s">
        <v>1145</v>
      </c>
      <c r="G287" s="11" t="s">
        <v>1146</v>
      </c>
      <c r="H287" s="11" t="s">
        <v>1147</v>
      </c>
      <c r="I287" s="13">
        <v>39083</v>
      </c>
      <c r="J287" s="13">
        <v>40543</v>
      </c>
      <c r="K287" s="13" t="s">
        <v>354</v>
      </c>
      <c r="L287" s="12">
        <v>4651537.9800000004</v>
      </c>
      <c r="M287" s="12">
        <v>4651537.9800000004</v>
      </c>
      <c r="N287" s="12">
        <v>3953807.28</v>
      </c>
      <c r="O287" s="66"/>
    </row>
    <row r="288" spans="1:15" ht="123.75" x14ac:dyDescent="0.25">
      <c r="A288" s="9">
        <v>285</v>
      </c>
      <c r="B288" s="11" t="s">
        <v>1148</v>
      </c>
      <c r="C288" s="11" t="s">
        <v>1149</v>
      </c>
      <c r="D288" s="11" t="s">
        <v>1150</v>
      </c>
      <c r="E288" s="11" t="s">
        <v>81</v>
      </c>
      <c r="F288" s="11" t="s">
        <v>308</v>
      </c>
      <c r="G288" s="11" t="s">
        <v>1151</v>
      </c>
      <c r="H288" s="11" t="s">
        <v>1152</v>
      </c>
      <c r="I288" s="13">
        <v>39083</v>
      </c>
      <c r="J288" s="13">
        <v>41060</v>
      </c>
      <c r="K288" s="13" t="s">
        <v>361</v>
      </c>
      <c r="L288" s="12">
        <v>8089297.8399999999</v>
      </c>
      <c r="M288" s="12">
        <v>8089297.8399999999</v>
      </c>
      <c r="N288" s="12">
        <v>6875903.1600000001</v>
      </c>
      <c r="O288" s="66"/>
    </row>
    <row r="289" spans="1:15" ht="135" x14ac:dyDescent="0.25">
      <c r="A289" s="9">
        <v>286</v>
      </c>
      <c r="B289" s="11" t="s">
        <v>1153</v>
      </c>
      <c r="C289" s="11" t="s">
        <v>1154</v>
      </c>
      <c r="D289" s="11" t="s">
        <v>1155</v>
      </c>
      <c r="E289" s="11" t="s">
        <v>222</v>
      </c>
      <c r="F289" s="11" t="s">
        <v>1032</v>
      </c>
      <c r="G289" s="11" t="s">
        <v>1033</v>
      </c>
      <c r="H289" s="11" t="s">
        <v>1156</v>
      </c>
      <c r="I289" s="13">
        <v>39083</v>
      </c>
      <c r="J289" s="13">
        <v>40602</v>
      </c>
      <c r="K289" s="13" t="s">
        <v>354</v>
      </c>
      <c r="L289" s="12">
        <v>9989721.4600000009</v>
      </c>
      <c r="M289" s="12">
        <v>9988501.4600000009</v>
      </c>
      <c r="N289" s="12">
        <v>8490226.2400000002</v>
      </c>
      <c r="O289" s="66"/>
    </row>
    <row r="290" spans="1:15" ht="123.75" x14ac:dyDescent="0.25">
      <c r="A290" s="9">
        <v>287</v>
      </c>
      <c r="B290" s="11" t="s">
        <v>1157</v>
      </c>
      <c r="C290" s="11" t="s">
        <v>1158</v>
      </c>
      <c r="D290" s="11" t="s">
        <v>1159</v>
      </c>
      <c r="E290" s="11" t="s">
        <v>81</v>
      </c>
      <c r="F290" s="11" t="s">
        <v>1106</v>
      </c>
      <c r="G290" s="11" t="s">
        <v>1107</v>
      </c>
      <c r="H290" s="11" t="s">
        <v>1108</v>
      </c>
      <c r="I290" s="13">
        <v>39083</v>
      </c>
      <c r="J290" s="13">
        <v>40574</v>
      </c>
      <c r="K290" s="13" t="s">
        <v>354</v>
      </c>
      <c r="L290" s="12">
        <v>9999761</v>
      </c>
      <c r="M290" s="12">
        <v>9929261</v>
      </c>
      <c r="N290" s="12">
        <v>8439871.8499999996</v>
      </c>
      <c r="O290" s="66"/>
    </row>
    <row r="291" spans="1:15" ht="146.25" x14ac:dyDescent="0.25">
      <c r="A291" s="9">
        <v>288</v>
      </c>
      <c r="B291" s="11" t="s">
        <v>1160</v>
      </c>
      <c r="C291" s="11" t="s">
        <v>1161</v>
      </c>
      <c r="D291" s="11" t="s">
        <v>1162</v>
      </c>
      <c r="E291" s="11" t="s">
        <v>68</v>
      </c>
      <c r="F291" s="11" t="s">
        <v>1015</v>
      </c>
      <c r="G291" s="11" t="s">
        <v>1016</v>
      </c>
      <c r="H291" s="11" t="s">
        <v>1163</v>
      </c>
      <c r="I291" s="13">
        <v>39083</v>
      </c>
      <c r="J291" s="13">
        <v>41882</v>
      </c>
      <c r="K291" s="13" t="s">
        <v>889</v>
      </c>
      <c r="L291" s="12">
        <v>14758966.49</v>
      </c>
      <c r="M291" s="12">
        <v>9968407.1099999994</v>
      </c>
      <c r="N291" s="12">
        <v>8473146.0199999996</v>
      </c>
      <c r="O291" s="66"/>
    </row>
    <row r="292" spans="1:15" ht="146.25" x14ac:dyDescent="0.25">
      <c r="A292" s="9">
        <v>289</v>
      </c>
      <c r="B292" s="11" t="s">
        <v>1164</v>
      </c>
      <c r="C292" s="11" t="s">
        <v>1165</v>
      </c>
      <c r="D292" s="11" t="s">
        <v>1166</v>
      </c>
      <c r="E292" s="11" t="s">
        <v>113</v>
      </c>
      <c r="F292" s="11" t="s">
        <v>193</v>
      </c>
      <c r="G292" s="11" t="s">
        <v>1167</v>
      </c>
      <c r="H292" s="11" t="s">
        <v>1168</v>
      </c>
      <c r="I292" s="13">
        <v>39083</v>
      </c>
      <c r="J292" s="13">
        <v>40451</v>
      </c>
      <c r="K292" s="13" t="s">
        <v>354</v>
      </c>
      <c r="L292" s="12">
        <v>9825530.4000000004</v>
      </c>
      <c r="M292" s="12">
        <v>9825530.4000000004</v>
      </c>
      <c r="N292" s="12">
        <v>8351700.8399999999</v>
      </c>
      <c r="O292" s="66"/>
    </row>
    <row r="293" spans="1:15" ht="146.25" x14ac:dyDescent="0.25">
      <c r="A293" s="9">
        <v>290</v>
      </c>
      <c r="B293" s="11" t="s">
        <v>1169</v>
      </c>
      <c r="C293" s="11" t="s">
        <v>1170</v>
      </c>
      <c r="D293" s="11" t="s">
        <v>1171</v>
      </c>
      <c r="E293" s="11" t="s">
        <v>113</v>
      </c>
      <c r="F293" s="11" t="s">
        <v>193</v>
      </c>
      <c r="G293" s="11" t="s">
        <v>1172</v>
      </c>
      <c r="H293" s="11" t="s">
        <v>1173</v>
      </c>
      <c r="I293" s="13">
        <v>39083</v>
      </c>
      <c r="J293" s="13">
        <v>40724</v>
      </c>
      <c r="K293" s="13" t="s">
        <v>361</v>
      </c>
      <c r="L293" s="12">
        <v>9998000</v>
      </c>
      <c r="M293" s="12">
        <v>9998000</v>
      </c>
      <c r="N293" s="12">
        <v>8498300</v>
      </c>
      <c r="O293" s="66"/>
    </row>
    <row r="294" spans="1:15" ht="123.75" x14ac:dyDescent="0.25">
      <c r="A294" s="9">
        <v>291</v>
      </c>
      <c r="B294" s="11" t="s">
        <v>1174</v>
      </c>
      <c r="C294" s="11" t="s">
        <v>1175</v>
      </c>
      <c r="D294" s="11" t="s">
        <v>1092</v>
      </c>
      <c r="E294" s="11" t="s">
        <v>10</v>
      </c>
      <c r="F294" s="11" t="s">
        <v>163</v>
      </c>
      <c r="G294" s="11" t="s">
        <v>571</v>
      </c>
      <c r="H294" s="11" t="s">
        <v>979</v>
      </c>
      <c r="I294" s="13">
        <v>39083</v>
      </c>
      <c r="J294" s="13">
        <v>40999</v>
      </c>
      <c r="K294" s="13" t="s">
        <v>361</v>
      </c>
      <c r="L294" s="12">
        <v>10427660.029999999</v>
      </c>
      <c r="M294" s="12">
        <v>10000000</v>
      </c>
      <c r="N294" s="12">
        <v>8500000</v>
      </c>
      <c r="O294" s="66"/>
    </row>
    <row r="295" spans="1:15" ht="123.75" x14ac:dyDescent="0.25">
      <c r="A295" s="9">
        <v>292</v>
      </c>
      <c r="B295" s="11" t="s">
        <v>1176</v>
      </c>
      <c r="C295" s="11" t="s">
        <v>1177</v>
      </c>
      <c r="D295" s="11" t="s">
        <v>570</v>
      </c>
      <c r="E295" s="11" t="s">
        <v>10</v>
      </c>
      <c r="F295" s="11" t="s">
        <v>163</v>
      </c>
      <c r="G295" s="11" t="s">
        <v>571</v>
      </c>
      <c r="H295" s="11" t="s">
        <v>979</v>
      </c>
      <c r="I295" s="13">
        <v>39083</v>
      </c>
      <c r="J295" s="13">
        <v>41547</v>
      </c>
      <c r="K295" s="13" t="s">
        <v>361</v>
      </c>
      <c r="L295" s="12">
        <v>14020771.939999999</v>
      </c>
      <c r="M295" s="12">
        <v>9775655.8800000008</v>
      </c>
      <c r="N295" s="12">
        <v>8309307.4900000002</v>
      </c>
      <c r="O295" s="66"/>
    </row>
    <row r="296" spans="1:15" ht="146.25" x14ac:dyDescent="0.25">
      <c r="A296" s="9">
        <v>293</v>
      </c>
      <c r="B296" s="11" t="s">
        <v>1178</v>
      </c>
      <c r="C296" s="11" t="s">
        <v>1179</v>
      </c>
      <c r="D296" s="11" t="s">
        <v>1180</v>
      </c>
      <c r="E296" s="11" t="s">
        <v>10</v>
      </c>
      <c r="F296" s="11" t="s">
        <v>163</v>
      </c>
      <c r="G296" s="11" t="s">
        <v>1181</v>
      </c>
      <c r="H296" s="11" t="s">
        <v>1182</v>
      </c>
      <c r="I296" s="13">
        <v>39083</v>
      </c>
      <c r="J296" s="13">
        <v>40574</v>
      </c>
      <c r="K296" s="13" t="s">
        <v>354</v>
      </c>
      <c r="L296" s="12">
        <v>3913302</v>
      </c>
      <c r="M296" s="12">
        <v>3913302</v>
      </c>
      <c r="N296" s="12">
        <v>3326306.7</v>
      </c>
      <c r="O296" s="66"/>
    </row>
    <row r="297" spans="1:15" ht="135" x14ac:dyDescent="0.25">
      <c r="A297" s="9">
        <v>294</v>
      </c>
      <c r="B297" s="11" t="s">
        <v>1183</v>
      </c>
      <c r="C297" s="11" t="s">
        <v>1184</v>
      </c>
      <c r="D297" s="11" t="s">
        <v>1185</v>
      </c>
      <c r="E297" s="11" t="s">
        <v>41</v>
      </c>
      <c r="F297" s="11" t="s">
        <v>48</v>
      </c>
      <c r="G297" s="11" t="s">
        <v>538</v>
      </c>
      <c r="H297" s="11" t="s">
        <v>539</v>
      </c>
      <c r="I297" s="13">
        <v>39083</v>
      </c>
      <c r="J297" s="13">
        <v>41881</v>
      </c>
      <c r="K297" s="13" t="s">
        <v>889</v>
      </c>
      <c r="L297" s="12">
        <v>7044105.5999999996</v>
      </c>
      <c r="M297" s="12">
        <v>7044105.5999999996</v>
      </c>
      <c r="N297" s="12">
        <v>5987489.75</v>
      </c>
      <c r="O297" s="66"/>
    </row>
    <row r="298" spans="1:15" ht="157.5" x14ac:dyDescent="0.25">
      <c r="A298" s="9">
        <v>295</v>
      </c>
      <c r="B298" s="11" t="s">
        <v>1186</v>
      </c>
      <c r="C298" s="11" t="s">
        <v>1187</v>
      </c>
      <c r="D298" s="11" t="s">
        <v>537</v>
      </c>
      <c r="E298" s="11" t="s">
        <v>41</v>
      </c>
      <c r="F298" s="11" t="s">
        <v>48</v>
      </c>
      <c r="G298" s="11" t="s">
        <v>538</v>
      </c>
      <c r="H298" s="11" t="s">
        <v>539</v>
      </c>
      <c r="I298" s="13">
        <v>39083</v>
      </c>
      <c r="J298" s="13">
        <v>41639</v>
      </c>
      <c r="K298" s="13" t="s">
        <v>354</v>
      </c>
      <c r="L298" s="12">
        <v>6570585.9000000004</v>
      </c>
      <c r="M298" s="12">
        <v>6570585.9000000004</v>
      </c>
      <c r="N298" s="12">
        <v>5584998.0099999998</v>
      </c>
      <c r="O298" s="66"/>
    </row>
    <row r="299" spans="1:15" ht="135" x14ac:dyDescent="0.25">
      <c r="A299" s="9">
        <v>296</v>
      </c>
      <c r="B299" s="11" t="s">
        <v>1188</v>
      </c>
      <c r="C299" s="11" t="s">
        <v>1189</v>
      </c>
      <c r="D299" s="11" t="s">
        <v>1190</v>
      </c>
      <c r="E299" s="11" t="s">
        <v>365</v>
      </c>
      <c r="F299" s="11" t="s">
        <v>1191</v>
      </c>
      <c r="G299" s="11" t="s">
        <v>1192</v>
      </c>
      <c r="H299" s="11" t="s">
        <v>1193</v>
      </c>
      <c r="I299" s="13">
        <v>39083</v>
      </c>
      <c r="J299" s="13">
        <v>40816</v>
      </c>
      <c r="K299" s="13" t="s">
        <v>354</v>
      </c>
      <c r="L299" s="12">
        <v>1538347</v>
      </c>
      <c r="M299" s="12">
        <v>1538347</v>
      </c>
      <c r="N299" s="12">
        <v>1307594.95</v>
      </c>
      <c r="O299" s="66"/>
    </row>
    <row r="300" spans="1:15" ht="135" x14ac:dyDescent="0.25">
      <c r="A300" s="9">
        <v>297</v>
      </c>
      <c r="B300" s="11" t="s">
        <v>1194</v>
      </c>
      <c r="C300" s="11" t="s">
        <v>1195</v>
      </c>
      <c r="D300" s="11" t="s">
        <v>1059</v>
      </c>
      <c r="E300" s="11" t="s">
        <v>68</v>
      </c>
      <c r="F300" s="11" t="s">
        <v>87</v>
      </c>
      <c r="G300" s="11" t="s">
        <v>1060</v>
      </c>
      <c r="H300" s="11" t="s">
        <v>1061</v>
      </c>
      <c r="I300" s="13">
        <v>39083</v>
      </c>
      <c r="J300" s="13">
        <v>40939</v>
      </c>
      <c r="K300" s="13" t="s">
        <v>354</v>
      </c>
      <c r="L300" s="12">
        <v>9033300</v>
      </c>
      <c r="M300" s="12">
        <v>9015000</v>
      </c>
      <c r="N300" s="12">
        <v>7662750</v>
      </c>
      <c r="O300" s="66"/>
    </row>
    <row r="301" spans="1:15" ht="146.25" x14ac:dyDescent="0.25">
      <c r="A301" s="9">
        <v>298</v>
      </c>
      <c r="B301" s="11" t="s">
        <v>1196</v>
      </c>
      <c r="C301" s="11" t="s">
        <v>1197</v>
      </c>
      <c r="D301" s="11" t="s">
        <v>1198</v>
      </c>
      <c r="E301" s="11" t="s">
        <v>186</v>
      </c>
      <c r="F301" s="11" t="s">
        <v>358</v>
      </c>
      <c r="G301" s="11" t="s">
        <v>1199</v>
      </c>
      <c r="H301" s="11" t="s">
        <v>1200</v>
      </c>
      <c r="I301" s="13">
        <v>39083</v>
      </c>
      <c r="J301" s="13">
        <v>41851</v>
      </c>
      <c r="K301" s="13" t="s">
        <v>361</v>
      </c>
      <c r="L301" s="12">
        <v>4966363.26</v>
      </c>
      <c r="M301" s="12">
        <v>2764938.55</v>
      </c>
      <c r="N301" s="12">
        <v>2350197.7400000002</v>
      </c>
      <c r="O301" s="66"/>
    </row>
    <row r="302" spans="1:15" ht="135" x14ac:dyDescent="0.25">
      <c r="A302" s="9">
        <v>299</v>
      </c>
      <c r="B302" s="11" t="s">
        <v>1201</v>
      </c>
      <c r="C302" s="11" t="s">
        <v>1202</v>
      </c>
      <c r="D302" s="11" t="s">
        <v>1203</v>
      </c>
      <c r="E302" s="11" t="s">
        <v>99</v>
      </c>
      <c r="F302" s="11" t="s">
        <v>217</v>
      </c>
      <c r="G302" s="11" t="s">
        <v>1204</v>
      </c>
      <c r="H302" s="11" t="s">
        <v>1205</v>
      </c>
      <c r="I302" s="13">
        <v>39083</v>
      </c>
      <c r="J302" s="13">
        <v>40543</v>
      </c>
      <c r="K302" s="13" t="s">
        <v>354</v>
      </c>
      <c r="L302" s="12">
        <v>5145690</v>
      </c>
      <c r="M302" s="12">
        <v>5145690</v>
      </c>
      <c r="N302" s="12">
        <v>4373836.5</v>
      </c>
      <c r="O302" s="66"/>
    </row>
    <row r="303" spans="1:15" ht="168.75" x14ac:dyDescent="0.25">
      <c r="A303" s="9">
        <v>300</v>
      </c>
      <c r="B303" s="11" t="s">
        <v>1206</v>
      </c>
      <c r="C303" s="11" t="s">
        <v>1207</v>
      </c>
      <c r="D303" s="11" t="s">
        <v>1208</v>
      </c>
      <c r="E303" s="11" t="s">
        <v>68</v>
      </c>
      <c r="F303" s="11" t="s">
        <v>87</v>
      </c>
      <c r="G303" s="11" t="s">
        <v>123</v>
      </c>
      <c r="H303" s="11" t="s">
        <v>1209</v>
      </c>
      <c r="I303" s="13">
        <v>39083</v>
      </c>
      <c r="J303" s="13">
        <v>41820</v>
      </c>
      <c r="K303" s="13" t="s">
        <v>361</v>
      </c>
      <c r="L303" s="12">
        <v>9994008.3000000007</v>
      </c>
      <c r="M303" s="12">
        <v>9994008.3000000007</v>
      </c>
      <c r="N303" s="12">
        <v>8494907.0500000007</v>
      </c>
      <c r="O303" s="66"/>
    </row>
    <row r="304" spans="1:15" ht="146.25" x14ac:dyDescent="0.25">
      <c r="A304" s="9">
        <v>301</v>
      </c>
      <c r="B304" s="11" t="s">
        <v>1210</v>
      </c>
      <c r="C304" s="11" t="s">
        <v>1211</v>
      </c>
      <c r="D304" s="11" t="s">
        <v>1208</v>
      </c>
      <c r="E304" s="11" t="s">
        <v>68</v>
      </c>
      <c r="F304" s="11" t="s">
        <v>87</v>
      </c>
      <c r="G304" s="11" t="s">
        <v>123</v>
      </c>
      <c r="H304" s="11" t="s">
        <v>1209</v>
      </c>
      <c r="I304" s="13">
        <v>39083</v>
      </c>
      <c r="J304" s="13">
        <v>41639</v>
      </c>
      <c r="K304" s="13" t="s">
        <v>354</v>
      </c>
      <c r="L304" s="12">
        <v>1242412.19</v>
      </c>
      <c r="M304" s="12">
        <v>1205582.08</v>
      </c>
      <c r="N304" s="12">
        <v>1024744.76</v>
      </c>
      <c r="O304" s="66"/>
    </row>
    <row r="305" spans="1:15" ht="135" x14ac:dyDescent="0.25">
      <c r="A305" s="9">
        <v>302</v>
      </c>
      <c r="B305" s="11" t="s">
        <v>1212</v>
      </c>
      <c r="C305" s="11" t="s">
        <v>1213</v>
      </c>
      <c r="D305" s="11" t="s">
        <v>1214</v>
      </c>
      <c r="E305" s="11" t="s">
        <v>99</v>
      </c>
      <c r="F305" s="11" t="s">
        <v>217</v>
      </c>
      <c r="G305" s="11" t="s">
        <v>1215</v>
      </c>
      <c r="H305" s="11" t="s">
        <v>1216</v>
      </c>
      <c r="I305" s="13">
        <v>39083</v>
      </c>
      <c r="J305" s="13">
        <v>41090</v>
      </c>
      <c r="K305" s="13" t="s">
        <v>361</v>
      </c>
      <c r="L305" s="12">
        <v>10039690.15</v>
      </c>
      <c r="M305" s="12">
        <v>10000000</v>
      </c>
      <c r="N305" s="12">
        <v>8500000</v>
      </c>
      <c r="O305" s="66"/>
    </row>
    <row r="306" spans="1:15" ht="101.25" x14ac:dyDescent="0.25">
      <c r="A306" s="9">
        <v>303</v>
      </c>
      <c r="B306" s="11" t="s">
        <v>1217</v>
      </c>
      <c r="C306" s="11" t="s">
        <v>1218</v>
      </c>
      <c r="D306" s="11" t="s">
        <v>1219</v>
      </c>
      <c r="E306" s="11" t="s">
        <v>106</v>
      </c>
      <c r="F306" s="11" t="s">
        <v>1220</v>
      </c>
      <c r="G306" s="11" t="s">
        <v>119</v>
      </c>
      <c r="H306" s="11" t="s">
        <v>1221</v>
      </c>
      <c r="I306" s="13">
        <v>39083</v>
      </c>
      <c r="J306" s="13">
        <v>41670</v>
      </c>
      <c r="K306" s="13" t="s">
        <v>354</v>
      </c>
      <c r="L306" s="12">
        <v>3079008.17</v>
      </c>
      <c r="M306" s="12">
        <v>3079008.17</v>
      </c>
      <c r="N306" s="12">
        <v>2617156.94</v>
      </c>
      <c r="O306" s="66"/>
    </row>
    <row r="307" spans="1:15" ht="135" x14ac:dyDescent="0.25">
      <c r="A307" s="9">
        <v>304</v>
      </c>
      <c r="B307" s="11" t="s">
        <v>1222</v>
      </c>
      <c r="C307" s="11" t="s">
        <v>1223</v>
      </c>
      <c r="D307" s="11" t="s">
        <v>565</v>
      </c>
      <c r="E307" s="11" t="s">
        <v>81</v>
      </c>
      <c r="F307" s="11" t="s">
        <v>308</v>
      </c>
      <c r="G307" s="11" t="s">
        <v>566</v>
      </c>
      <c r="H307" s="11" t="s">
        <v>567</v>
      </c>
      <c r="I307" s="13">
        <v>39083</v>
      </c>
      <c r="J307" s="13">
        <v>40633</v>
      </c>
      <c r="K307" s="13" t="s">
        <v>361</v>
      </c>
      <c r="L307" s="12">
        <v>7224699.75</v>
      </c>
      <c r="M307" s="12">
        <v>7212005.6500000004</v>
      </c>
      <c r="N307" s="12">
        <v>6130204.7999999998</v>
      </c>
      <c r="O307" s="66"/>
    </row>
    <row r="308" spans="1:15" ht="146.25" x14ac:dyDescent="0.25">
      <c r="A308" s="9">
        <v>305</v>
      </c>
      <c r="B308" s="11" t="s">
        <v>1224</v>
      </c>
      <c r="C308" s="11" t="s">
        <v>1225</v>
      </c>
      <c r="D308" s="11" t="s">
        <v>1031</v>
      </c>
      <c r="E308" s="11" t="s">
        <v>222</v>
      </c>
      <c r="F308" s="11" t="s">
        <v>1032</v>
      </c>
      <c r="G308" s="11" t="s">
        <v>1033</v>
      </c>
      <c r="H308" s="11" t="s">
        <v>1226</v>
      </c>
      <c r="I308" s="13">
        <v>39083</v>
      </c>
      <c r="J308" s="13">
        <v>40693</v>
      </c>
      <c r="K308" s="13" t="s">
        <v>354</v>
      </c>
      <c r="L308" s="12">
        <v>9975340</v>
      </c>
      <c r="M308" s="12">
        <v>9975340</v>
      </c>
      <c r="N308" s="12">
        <v>8479039</v>
      </c>
      <c r="O308" s="66"/>
    </row>
    <row r="309" spans="1:15" ht="135" x14ac:dyDescent="0.25">
      <c r="A309" s="9">
        <v>306</v>
      </c>
      <c r="B309" s="11" t="s">
        <v>1227</v>
      </c>
      <c r="C309" s="11" t="s">
        <v>1228</v>
      </c>
      <c r="D309" s="11" t="s">
        <v>1229</v>
      </c>
      <c r="E309" s="11" t="s">
        <v>113</v>
      </c>
      <c r="F309" s="11" t="s">
        <v>1230</v>
      </c>
      <c r="G309" s="11" t="s">
        <v>1231</v>
      </c>
      <c r="H309" s="11" t="s">
        <v>1232</v>
      </c>
      <c r="I309" s="13">
        <v>39083</v>
      </c>
      <c r="J309" s="13">
        <v>41182</v>
      </c>
      <c r="K309" s="13" t="s">
        <v>361</v>
      </c>
      <c r="L309" s="12">
        <v>6745120.7999999998</v>
      </c>
      <c r="M309" s="12">
        <v>2974963.52</v>
      </c>
      <c r="N309" s="12">
        <v>2528718.9900000002</v>
      </c>
      <c r="O309" s="66"/>
    </row>
    <row r="310" spans="1:15" ht="123.75" x14ac:dyDescent="0.25">
      <c r="A310" s="9">
        <v>307</v>
      </c>
      <c r="B310" s="11" t="s">
        <v>1233</v>
      </c>
      <c r="C310" s="11" t="s">
        <v>1234</v>
      </c>
      <c r="D310" s="11" t="s">
        <v>1031</v>
      </c>
      <c r="E310" s="11" t="s">
        <v>222</v>
      </c>
      <c r="F310" s="11" t="s">
        <v>1032</v>
      </c>
      <c r="G310" s="11" t="s">
        <v>1033</v>
      </c>
      <c r="H310" s="11" t="s">
        <v>1235</v>
      </c>
      <c r="I310" s="13">
        <v>39083</v>
      </c>
      <c r="J310" s="13">
        <v>40694</v>
      </c>
      <c r="K310" s="13" t="s">
        <v>354</v>
      </c>
      <c r="L310" s="12">
        <v>9001223.2200000007</v>
      </c>
      <c r="M310" s="12">
        <v>9001223.2200000007</v>
      </c>
      <c r="N310" s="12">
        <v>7651039.7300000004</v>
      </c>
      <c r="O310" s="66"/>
    </row>
    <row r="311" spans="1:15" ht="146.25" x14ac:dyDescent="0.25">
      <c r="A311" s="9">
        <v>308</v>
      </c>
      <c r="B311" s="11" t="s">
        <v>1236</v>
      </c>
      <c r="C311" s="11" t="s">
        <v>1237</v>
      </c>
      <c r="D311" s="11" t="s">
        <v>1238</v>
      </c>
      <c r="E311" s="11" t="s">
        <v>99</v>
      </c>
      <c r="F311" s="11" t="s">
        <v>217</v>
      </c>
      <c r="G311" s="11" t="s">
        <v>1239</v>
      </c>
      <c r="H311" s="11" t="s">
        <v>1240</v>
      </c>
      <c r="I311" s="13">
        <v>39083</v>
      </c>
      <c r="J311" s="13">
        <v>40512</v>
      </c>
      <c r="K311" s="13" t="s">
        <v>354</v>
      </c>
      <c r="L311" s="12">
        <v>2487123.7000000002</v>
      </c>
      <c r="M311" s="12">
        <v>2487123.7000000002</v>
      </c>
      <c r="N311" s="12">
        <v>2114055.14</v>
      </c>
      <c r="O311" s="66"/>
    </row>
    <row r="312" spans="1:15" ht="135" x14ac:dyDescent="0.25">
      <c r="A312" s="9">
        <v>309</v>
      </c>
      <c r="B312" s="11" t="s">
        <v>1241</v>
      </c>
      <c r="C312" s="11" t="s">
        <v>1242</v>
      </c>
      <c r="D312" s="11" t="s">
        <v>1243</v>
      </c>
      <c r="E312" s="11" t="s">
        <v>128</v>
      </c>
      <c r="F312" s="11" t="s">
        <v>543</v>
      </c>
      <c r="G312" s="11" t="s">
        <v>1244</v>
      </c>
      <c r="H312" s="11" t="s">
        <v>1245</v>
      </c>
      <c r="I312" s="13">
        <v>39083</v>
      </c>
      <c r="J312" s="13">
        <v>41182</v>
      </c>
      <c r="K312" s="13" t="s">
        <v>354</v>
      </c>
      <c r="L312" s="12">
        <v>1546800</v>
      </c>
      <c r="M312" s="12">
        <v>1546800</v>
      </c>
      <c r="N312" s="12">
        <v>914780</v>
      </c>
      <c r="O312" s="66"/>
    </row>
    <row r="313" spans="1:15" ht="123.75" x14ac:dyDescent="0.25">
      <c r="A313" s="9">
        <v>310</v>
      </c>
      <c r="B313" s="11" t="s">
        <v>1246</v>
      </c>
      <c r="C313" s="11" t="s">
        <v>1247</v>
      </c>
      <c r="D313" s="11" t="s">
        <v>47</v>
      </c>
      <c r="E313" s="11" t="s">
        <v>41</v>
      </c>
      <c r="F313" s="11" t="s">
        <v>48</v>
      </c>
      <c r="G313" s="11" t="s">
        <v>49</v>
      </c>
      <c r="H313" s="11" t="s">
        <v>788</v>
      </c>
      <c r="I313" s="13">
        <v>39083</v>
      </c>
      <c r="J313" s="13">
        <v>40482</v>
      </c>
      <c r="K313" s="13" t="s">
        <v>354</v>
      </c>
      <c r="L313" s="12">
        <v>2089096</v>
      </c>
      <c r="M313" s="12">
        <v>2089096</v>
      </c>
      <c r="N313" s="12">
        <v>1775731.6</v>
      </c>
      <c r="O313" s="66"/>
    </row>
    <row r="314" spans="1:15" ht="123.75" x14ac:dyDescent="0.25">
      <c r="A314" s="9">
        <v>311</v>
      </c>
      <c r="B314" s="11" t="s">
        <v>1248</v>
      </c>
      <c r="C314" s="11" t="s">
        <v>1249</v>
      </c>
      <c r="D314" s="11" t="s">
        <v>1250</v>
      </c>
      <c r="E314" s="11" t="s">
        <v>10</v>
      </c>
      <c r="F314" s="11" t="s">
        <v>163</v>
      </c>
      <c r="G314" s="11" t="s">
        <v>1251</v>
      </c>
      <c r="H314" s="11" t="s">
        <v>1252</v>
      </c>
      <c r="I314" s="13">
        <v>39083</v>
      </c>
      <c r="J314" s="13">
        <v>40663</v>
      </c>
      <c r="K314" s="13" t="s">
        <v>354</v>
      </c>
      <c r="L314" s="12">
        <v>7572380</v>
      </c>
      <c r="M314" s="12">
        <v>7572380</v>
      </c>
      <c r="N314" s="12">
        <v>6436523</v>
      </c>
      <c r="O314" s="66"/>
    </row>
    <row r="315" spans="1:15" ht="135" x14ac:dyDescent="0.25">
      <c r="A315" s="9">
        <v>312</v>
      </c>
      <c r="B315" s="11" t="s">
        <v>1253</v>
      </c>
      <c r="C315" s="11" t="s">
        <v>1254</v>
      </c>
      <c r="D315" s="11" t="s">
        <v>1255</v>
      </c>
      <c r="E315" s="11" t="s">
        <v>210</v>
      </c>
      <c r="F315" s="11" t="s">
        <v>211</v>
      </c>
      <c r="G315" s="11" t="s">
        <v>1256</v>
      </c>
      <c r="H315" s="11" t="s">
        <v>1257</v>
      </c>
      <c r="I315" s="13">
        <v>39083</v>
      </c>
      <c r="J315" s="13">
        <v>40512</v>
      </c>
      <c r="K315" s="13" t="s">
        <v>361</v>
      </c>
      <c r="L315" s="12">
        <v>9984025.9100000001</v>
      </c>
      <c r="M315" s="12">
        <v>9984025.9100000001</v>
      </c>
      <c r="N315" s="12">
        <v>8486422.0199999996</v>
      </c>
      <c r="O315" s="66"/>
    </row>
    <row r="316" spans="1:15" ht="135" x14ac:dyDescent="0.25">
      <c r="A316" s="9">
        <v>313</v>
      </c>
      <c r="B316" s="11" t="s">
        <v>1258</v>
      </c>
      <c r="C316" s="11" t="s">
        <v>1259</v>
      </c>
      <c r="D316" s="11" t="s">
        <v>1260</v>
      </c>
      <c r="E316" s="11" t="s">
        <v>68</v>
      </c>
      <c r="F316" s="11" t="s">
        <v>87</v>
      </c>
      <c r="G316" s="11" t="s">
        <v>1261</v>
      </c>
      <c r="H316" s="11" t="s">
        <v>1262</v>
      </c>
      <c r="I316" s="13">
        <v>39083</v>
      </c>
      <c r="J316" s="13">
        <v>41547</v>
      </c>
      <c r="K316" s="13" t="s">
        <v>889</v>
      </c>
      <c r="L316" s="12">
        <v>21405718.890000001</v>
      </c>
      <c r="M316" s="12">
        <v>5004676.5199999996</v>
      </c>
      <c r="N316" s="12">
        <v>4253975.04</v>
      </c>
      <c r="O316" s="66"/>
    </row>
    <row r="317" spans="1:15" ht="135" x14ac:dyDescent="0.25">
      <c r="A317" s="9">
        <v>314</v>
      </c>
      <c r="B317" s="11" t="s">
        <v>1263</v>
      </c>
      <c r="C317" s="11" t="s">
        <v>1264</v>
      </c>
      <c r="D317" s="11" t="s">
        <v>1265</v>
      </c>
      <c r="E317" s="11" t="s">
        <v>128</v>
      </c>
      <c r="F317" s="11" t="s">
        <v>543</v>
      </c>
      <c r="G317" s="11" t="s">
        <v>1266</v>
      </c>
      <c r="H317" s="11" t="s">
        <v>1267</v>
      </c>
      <c r="I317" s="13">
        <v>39083</v>
      </c>
      <c r="J317" s="13">
        <v>40390</v>
      </c>
      <c r="K317" s="13" t="s">
        <v>354</v>
      </c>
      <c r="L317" s="12">
        <v>2917329.9</v>
      </c>
      <c r="M317" s="12">
        <v>2431763.9</v>
      </c>
      <c r="N317" s="12">
        <v>2066999.31</v>
      </c>
      <c r="O317" s="66"/>
    </row>
    <row r="318" spans="1:15" ht="135" x14ac:dyDescent="0.25">
      <c r="A318" s="9">
        <v>315</v>
      </c>
      <c r="B318" s="11" t="s">
        <v>1268</v>
      </c>
      <c r="C318" s="11" t="s">
        <v>1269</v>
      </c>
      <c r="D318" s="11" t="s">
        <v>1270</v>
      </c>
      <c r="E318" s="11" t="s">
        <v>68</v>
      </c>
      <c r="F318" s="11" t="s">
        <v>87</v>
      </c>
      <c r="G318" s="11" t="s">
        <v>1271</v>
      </c>
      <c r="H318" s="11" t="s">
        <v>1272</v>
      </c>
      <c r="I318" s="13">
        <v>39083</v>
      </c>
      <c r="J318" s="13">
        <v>40939</v>
      </c>
      <c r="K318" s="13" t="s">
        <v>361</v>
      </c>
      <c r="L318" s="12">
        <v>9554260</v>
      </c>
      <c r="M318" s="12">
        <v>9554260</v>
      </c>
      <c r="N318" s="12">
        <v>8121121</v>
      </c>
      <c r="O318" s="66"/>
    </row>
    <row r="319" spans="1:15" ht="135" x14ac:dyDescent="0.25">
      <c r="A319" s="9">
        <v>316</v>
      </c>
      <c r="B319" s="11" t="s">
        <v>1273</v>
      </c>
      <c r="C319" s="11" t="s">
        <v>1274</v>
      </c>
      <c r="D319" s="11" t="s">
        <v>1275</v>
      </c>
      <c r="E319" s="11" t="s">
        <v>81</v>
      </c>
      <c r="F319" s="11" t="s">
        <v>308</v>
      </c>
      <c r="G319" s="11" t="s">
        <v>1276</v>
      </c>
      <c r="H319" s="11" t="s">
        <v>1277</v>
      </c>
      <c r="I319" s="13">
        <v>39083</v>
      </c>
      <c r="J319" s="13">
        <v>41182</v>
      </c>
      <c r="K319" s="13" t="s">
        <v>354</v>
      </c>
      <c r="L319" s="12">
        <v>2852013.53</v>
      </c>
      <c r="M319" s="12">
        <v>2849085.53</v>
      </c>
      <c r="N319" s="12">
        <v>2421722.7000000002</v>
      </c>
      <c r="O319" s="66"/>
    </row>
    <row r="320" spans="1:15" ht="146.25" x14ac:dyDescent="0.25">
      <c r="A320" s="9">
        <v>317</v>
      </c>
      <c r="B320" s="11" t="s">
        <v>1278</v>
      </c>
      <c r="C320" s="11" t="s">
        <v>1279</v>
      </c>
      <c r="D320" s="11" t="s">
        <v>522</v>
      </c>
      <c r="E320" s="11" t="s">
        <v>10</v>
      </c>
      <c r="F320" s="11" t="s">
        <v>163</v>
      </c>
      <c r="G320" s="11" t="s">
        <v>164</v>
      </c>
      <c r="H320" s="11" t="s">
        <v>523</v>
      </c>
      <c r="I320" s="13">
        <v>39083</v>
      </c>
      <c r="J320" s="13">
        <v>41639</v>
      </c>
      <c r="K320" s="13" t="s">
        <v>354</v>
      </c>
      <c r="L320" s="12">
        <v>4621219</v>
      </c>
      <c r="M320" s="12">
        <v>4163349.87</v>
      </c>
      <c r="N320" s="12">
        <v>3538847.38</v>
      </c>
      <c r="O320" s="66"/>
    </row>
    <row r="321" spans="1:15" ht="157.5" x14ac:dyDescent="0.25">
      <c r="A321" s="9">
        <v>318</v>
      </c>
      <c r="B321" s="11" t="s">
        <v>1280</v>
      </c>
      <c r="C321" s="11" t="s">
        <v>1281</v>
      </c>
      <c r="D321" s="11" t="s">
        <v>532</v>
      </c>
      <c r="E321" s="11" t="s">
        <v>68</v>
      </c>
      <c r="F321" s="11" t="s">
        <v>1282</v>
      </c>
      <c r="G321" s="11" t="s">
        <v>533</v>
      </c>
      <c r="H321" s="11" t="s">
        <v>534</v>
      </c>
      <c r="I321" s="13">
        <v>39083</v>
      </c>
      <c r="J321" s="13">
        <v>41060</v>
      </c>
      <c r="K321" s="13" t="s">
        <v>354</v>
      </c>
      <c r="L321" s="12">
        <v>9790036</v>
      </c>
      <c r="M321" s="12">
        <v>9790036</v>
      </c>
      <c r="N321" s="12">
        <v>8321530.5999999996</v>
      </c>
      <c r="O321" s="66"/>
    </row>
    <row r="322" spans="1:15" ht="112.5" x14ac:dyDescent="0.25">
      <c r="A322" s="9">
        <v>319</v>
      </c>
      <c r="B322" s="11" t="s">
        <v>1283</v>
      </c>
      <c r="C322" s="11" t="s">
        <v>1284</v>
      </c>
      <c r="D322" s="11" t="s">
        <v>1285</v>
      </c>
      <c r="E322" s="11" t="s">
        <v>61</v>
      </c>
      <c r="F322" s="11" t="s">
        <v>62</v>
      </c>
      <c r="G322" s="11" t="s">
        <v>63</v>
      </c>
      <c r="H322" s="11" t="s">
        <v>1286</v>
      </c>
      <c r="I322" s="13">
        <v>39083</v>
      </c>
      <c r="J322" s="13">
        <v>40663</v>
      </c>
      <c r="K322" s="13" t="s">
        <v>354</v>
      </c>
      <c r="L322" s="12">
        <v>3995351.18</v>
      </c>
      <c r="M322" s="12">
        <v>3995351.18</v>
      </c>
      <c r="N322" s="12">
        <v>3396048.5</v>
      </c>
      <c r="O322" s="66"/>
    </row>
    <row r="323" spans="1:15" ht="123.75" x14ac:dyDescent="0.25">
      <c r="A323" s="9">
        <v>320</v>
      </c>
      <c r="B323" s="11" t="s">
        <v>1287</v>
      </c>
      <c r="C323" s="11" t="s">
        <v>1288</v>
      </c>
      <c r="D323" s="11" t="s">
        <v>1289</v>
      </c>
      <c r="E323" s="11" t="s">
        <v>99</v>
      </c>
      <c r="F323" s="11" t="s">
        <v>217</v>
      </c>
      <c r="G323" s="11" t="s">
        <v>1290</v>
      </c>
      <c r="H323" s="11" t="s">
        <v>1291</v>
      </c>
      <c r="I323" s="13">
        <v>39083</v>
      </c>
      <c r="J323" s="13">
        <v>41029</v>
      </c>
      <c r="K323" s="13" t="s">
        <v>361</v>
      </c>
      <c r="L323" s="12">
        <v>1548971.25</v>
      </c>
      <c r="M323" s="12">
        <v>1548971.25</v>
      </c>
      <c r="N323" s="12">
        <v>1316625.56</v>
      </c>
      <c r="O323" s="66"/>
    </row>
    <row r="324" spans="1:15" ht="135" x14ac:dyDescent="0.25">
      <c r="A324" s="9">
        <v>321</v>
      </c>
      <c r="B324" s="11" t="s">
        <v>1292</v>
      </c>
      <c r="C324" s="11" t="s">
        <v>1293</v>
      </c>
      <c r="D324" s="11" t="s">
        <v>1125</v>
      </c>
      <c r="E324" s="11" t="s">
        <v>99</v>
      </c>
      <c r="F324" s="11" t="s">
        <v>217</v>
      </c>
      <c r="G324" s="11" t="s">
        <v>1126</v>
      </c>
      <c r="H324" s="11" t="s">
        <v>1127</v>
      </c>
      <c r="I324" s="13">
        <v>39083</v>
      </c>
      <c r="J324" s="13">
        <v>40939</v>
      </c>
      <c r="K324" s="13" t="s">
        <v>354</v>
      </c>
      <c r="L324" s="12">
        <v>10044878.52</v>
      </c>
      <c r="M324" s="12">
        <v>9999738.5199999996</v>
      </c>
      <c r="N324" s="12">
        <v>8499777.7400000002</v>
      </c>
      <c r="O324" s="66"/>
    </row>
    <row r="325" spans="1:15" ht="135" x14ac:dyDescent="0.25">
      <c r="A325" s="9">
        <v>322</v>
      </c>
      <c r="B325" s="11" t="s">
        <v>1294</v>
      </c>
      <c r="C325" s="11" t="s">
        <v>1295</v>
      </c>
      <c r="D325" s="11" t="s">
        <v>1100</v>
      </c>
      <c r="E325" s="11" t="s">
        <v>68</v>
      </c>
      <c r="F325" s="11" t="s">
        <v>87</v>
      </c>
      <c r="G325" s="11" t="s">
        <v>1101</v>
      </c>
      <c r="H325" s="11" t="s">
        <v>1102</v>
      </c>
      <c r="I325" s="13">
        <v>39083</v>
      </c>
      <c r="J325" s="13">
        <v>41029</v>
      </c>
      <c r="K325" s="13" t="s">
        <v>361</v>
      </c>
      <c r="L325" s="12">
        <v>9999780</v>
      </c>
      <c r="M325" s="12">
        <v>9999780</v>
      </c>
      <c r="N325" s="12">
        <v>8499813</v>
      </c>
      <c r="O325" s="66"/>
    </row>
    <row r="326" spans="1:15" ht="135" x14ac:dyDescent="0.25">
      <c r="A326" s="9">
        <v>323</v>
      </c>
      <c r="B326" s="11" t="s">
        <v>1296</v>
      </c>
      <c r="C326" s="11" t="s">
        <v>1297</v>
      </c>
      <c r="D326" s="11" t="s">
        <v>1125</v>
      </c>
      <c r="E326" s="11" t="s">
        <v>99</v>
      </c>
      <c r="F326" s="11" t="s">
        <v>217</v>
      </c>
      <c r="G326" s="11" t="s">
        <v>1126</v>
      </c>
      <c r="H326" s="11" t="s">
        <v>1127</v>
      </c>
      <c r="I326" s="13">
        <v>39083</v>
      </c>
      <c r="J326" s="13">
        <v>40908</v>
      </c>
      <c r="K326" s="13" t="s">
        <v>354</v>
      </c>
      <c r="L326" s="12">
        <v>10052220</v>
      </c>
      <c r="M326" s="12">
        <v>10000000</v>
      </c>
      <c r="N326" s="12">
        <v>8500000</v>
      </c>
      <c r="O326" s="66"/>
    </row>
    <row r="327" spans="1:15" ht="123.75" x14ac:dyDescent="0.25">
      <c r="A327" s="9">
        <v>324</v>
      </c>
      <c r="B327" s="11" t="s">
        <v>1298</v>
      </c>
      <c r="C327" s="11" t="s">
        <v>1299</v>
      </c>
      <c r="D327" s="11" t="s">
        <v>1125</v>
      </c>
      <c r="E327" s="11" t="s">
        <v>99</v>
      </c>
      <c r="F327" s="11" t="s">
        <v>217</v>
      </c>
      <c r="G327" s="11" t="s">
        <v>1126</v>
      </c>
      <c r="H327" s="11" t="s">
        <v>1127</v>
      </c>
      <c r="I327" s="13">
        <v>39083</v>
      </c>
      <c r="J327" s="13">
        <v>40939</v>
      </c>
      <c r="K327" s="13" t="s">
        <v>361</v>
      </c>
      <c r="L327" s="12">
        <v>9331186.5199999996</v>
      </c>
      <c r="M327" s="12">
        <v>9331186.5199999996</v>
      </c>
      <c r="N327" s="12">
        <v>7931508.54</v>
      </c>
      <c r="O327" s="66"/>
    </row>
    <row r="328" spans="1:15" ht="146.25" x14ac:dyDescent="0.25">
      <c r="A328" s="9">
        <v>325</v>
      </c>
      <c r="B328" s="11" t="s">
        <v>1300</v>
      </c>
      <c r="C328" s="11" t="s">
        <v>1301</v>
      </c>
      <c r="D328" s="11" t="s">
        <v>1037</v>
      </c>
      <c r="E328" s="11" t="s">
        <v>68</v>
      </c>
      <c r="F328" s="11" t="s">
        <v>87</v>
      </c>
      <c r="G328" s="11" t="s">
        <v>1038</v>
      </c>
      <c r="H328" s="11" t="s">
        <v>1039</v>
      </c>
      <c r="I328" s="13">
        <v>39083</v>
      </c>
      <c r="J328" s="13">
        <v>41305</v>
      </c>
      <c r="K328" s="13" t="s">
        <v>361</v>
      </c>
      <c r="L328" s="12">
        <v>14920436.699999999</v>
      </c>
      <c r="M328" s="12">
        <v>10000000</v>
      </c>
      <c r="N328" s="12">
        <v>8500000</v>
      </c>
      <c r="O328" s="66"/>
    </row>
    <row r="329" spans="1:15" ht="146.25" x14ac:dyDescent="0.25">
      <c r="A329" s="9">
        <v>326</v>
      </c>
      <c r="B329" s="11" t="s">
        <v>1302</v>
      </c>
      <c r="C329" s="11" t="s">
        <v>1303</v>
      </c>
      <c r="D329" s="11" t="s">
        <v>1159</v>
      </c>
      <c r="E329" s="11" t="s">
        <v>81</v>
      </c>
      <c r="F329" s="11" t="s">
        <v>87</v>
      </c>
      <c r="G329" s="11" t="s">
        <v>1304</v>
      </c>
      <c r="H329" s="11" t="s">
        <v>1305</v>
      </c>
      <c r="I329" s="13">
        <v>39083</v>
      </c>
      <c r="J329" s="13">
        <v>41274</v>
      </c>
      <c r="K329" s="13" t="s">
        <v>354</v>
      </c>
      <c r="L329" s="12">
        <v>11022480.01</v>
      </c>
      <c r="M329" s="12">
        <v>10000000</v>
      </c>
      <c r="N329" s="12">
        <v>8500000</v>
      </c>
      <c r="O329" s="66"/>
    </row>
    <row r="330" spans="1:15" ht="135" x14ac:dyDescent="0.25">
      <c r="A330" s="9">
        <v>327</v>
      </c>
      <c r="B330" s="11" t="s">
        <v>1306</v>
      </c>
      <c r="C330" s="11" t="s">
        <v>1307</v>
      </c>
      <c r="D330" s="11" t="s">
        <v>1159</v>
      </c>
      <c r="E330" s="11" t="s">
        <v>81</v>
      </c>
      <c r="F330" s="11" t="s">
        <v>87</v>
      </c>
      <c r="G330" s="11" t="s">
        <v>1304</v>
      </c>
      <c r="H330" s="11" t="s">
        <v>1308</v>
      </c>
      <c r="I330" s="13">
        <v>39083</v>
      </c>
      <c r="J330" s="13">
        <v>40908</v>
      </c>
      <c r="K330" s="13" t="s">
        <v>354</v>
      </c>
      <c r="L330" s="12">
        <v>10382480.01</v>
      </c>
      <c r="M330" s="12">
        <v>10000000</v>
      </c>
      <c r="N330" s="12">
        <v>8500000</v>
      </c>
      <c r="O330" s="66"/>
    </row>
    <row r="331" spans="1:15" ht="146.25" x14ac:dyDescent="0.25">
      <c r="A331" s="9">
        <v>328</v>
      </c>
      <c r="B331" s="11" t="s">
        <v>1309</v>
      </c>
      <c r="C331" s="11" t="s">
        <v>1310</v>
      </c>
      <c r="D331" s="11" t="s">
        <v>655</v>
      </c>
      <c r="E331" s="11" t="s">
        <v>210</v>
      </c>
      <c r="F331" s="11" t="s">
        <v>211</v>
      </c>
      <c r="G331" s="11" t="s">
        <v>656</v>
      </c>
      <c r="H331" s="11" t="s">
        <v>657</v>
      </c>
      <c r="I331" s="13">
        <v>39083</v>
      </c>
      <c r="J331" s="13">
        <v>41152</v>
      </c>
      <c r="K331" s="13" t="s">
        <v>889</v>
      </c>
      <c r="L331" s="12">
        <v>7839359.4100000001</v>
      </c>
      <c r="M331" s="12">
        <v>7815569.4100000001</v>
      </c>
      <c r="N331" s="12">
        <v>6643233.9900000002</v>
      </c>
      <c r="O331" s="66"/>
    </row>
    <row r="332" spans="1:15" ht="135" x14ac:dyDescent="0.25">
      <c r="A332" s="9">
        <v>329</v>
      </c>
      <c r="B332" s="11" t="s">
        <v>1311</v>
      </c>
      <c r="C332" s="11" t="s">
        <v>1312</v>
      </c>
      <c r="D332" s="11" t="s">
        <v>1313</v>
      </c>
      <c r="E332" s="11" t="s">
        <v>210</v>
      </c>
      <c r="F332" s="11" t="s">
        <v>211</v>
      </c>
      <c r="G332" s="11" t="s">
        <v>1314</v>
      </c>
      <c r="H332" s="11" t="s">
        <v>1315</v>
      </c>
      <c r="I332" s="13">
        <v>39083</v>
      </c>
      <c r="J332" s="13">
        <v>41274</v>
      </c>
      <c r="K332" s="13" t="s">
        <v>354</v>
      </c>
      <c r="L332" s="12">
        <v>2199809.1800000002</v>
      </c>
      <c r="M332" s="12">
        <v>1091563.96</v>
      </c>
      <c r="N332" s="12">
        <v>927829.36</v>
      </c>
      <c r="O332" s="66"/>
    </row>
    <row r="333" spans="1:15" ht="123.75" x14ac:dyDescent="0.25">
      <c r="A333" s="9">
        <v>330</v>
      </c>
      <c r="B333" s="11" t="s">
        <v>1316</v>
      </c>
      <c r="C333" s="11" t="s">
        <v>1317</v>
      </c>
      <c r="D333" s="11" t="s">
        <v>532</v>
      </c>
      <c r="E333" s="11" t="s">
        <v>68</v>
      </c>
      <c r="F333" s="11" t="s">
        <v>1282</v>
      </c>
      <c r="G333" s="11" t="s">
        <v>533</v>
      </c>
      <c r="H333" s="11" t="s">
        <v>534</v>
      </c>
      <c r="I333" s="13">
        <v>39083</v>
      </c>
      <c r="J333" s="13">
        <v>42308</v>
      </c>
      <c r="K333" s="13" t="s">
        <v>354</v>
      </c>
      <c r="L333" s="12">
        <v>3516310.5</v>
      </c>
      <c r="M333" s="12">
        <v>3075800</v>
      </c>
      <c r="N333" s="12">
        <v>2614430</v>
      </c>
      <c r="O333" s="66"/>
    </row>
    <row r="334" spans="1:15" ht="135" x14ac:dyDescent="0.25">
      <c r="A334" s="9">
        <v>331</v>
      </c>
      <c r="B334" s="11" t="s">
        <v>1318</v>
      </c>
      <c r="C334" s="11" t="s">
        <v>1319</v>
      </c>
      <c r="D334" s="11" t="s">
        <v>1320</v>
      </c>
      <c r="E334" s="11" t="s">
        <v>222</v>
      </c>
      <c r="F334" s="11" t="s">
        <v>1321</v>
      </c>
      <c r="G334" s="11" t="s">
        <v>1322</v>
      </c>
      <c r="H334" s="11" t="s">
        <v>1323</v>
      </c>
      <c r="I334" s="13">
        <v>39083</v>
      </c>
      <c r="J334" s="13">
        <v>40816</v>
      </c>
      <c r="K334" s="13" t="s">
        <v>354</v>
      </c>
      <c r="L334" s="12">
        <v>1578948.2</v>
      </c>
      <c r="M334" s="12">
        <v>1578948.2</v>
      </c>
      <c r="N334" s="12">
        <v>1342105.97</v>
      </c>
      <c r="O334" s="66"/>
    </row>
    <row r="335" spans="1:15" ht="135" x14ac:dyDescent="0.25">
      <c r="A335" s="9">
        <v>332</v>
      </c>
      <c r="B335" s="11" t="s">
        <v>1324</v>
      </c>
      <c r="C335" s="11" t="s">
        <v>1325</v>
      </c>
      <c r="D335" s="11" t="s">
        <v>1320</v>
      </c>
      <c r="E335" s="11" t="s">
        <v>222</v>
      </c>
      <c r="F335" s="11" t="s">
        <v>1321</v>
      </c>
      <c r="G335" s="11" t="s">
        <v>1322</v>
      </c>
      <c r="H335" s="11" t="s">
        <v>1323</v>
      </c>
      <c r="I335" s="13">
        <v>39083</v>
      </c>
      <c r="J335" s="13">
        <v>40816</v>
      </c>
      <c r="K335" s="13" t="s">
        <v>354</v>
      </c>
      <c r="L335" s="12">
        <v>3550626.5</v>
      </c>
      <c r="M335" s="12">
        <v>3550626.5</v>
      </c>
      <c r="N335" s="12">
        <v>3018032.52</v>
      </c>
      <c r="O335" s="66"/>
    </row>
    <row r="336" spans="1:15" ht="123.75" x14ac:dyDescent="0.25">
      <c r="A336" s="9">
        <v>333</v>
      </c>
      <c r="B336" s="11" t="s">
        <v>1326</v>
      </c>
      <c r="C336" s="11" t="s">
        <v>1327</v>
      </c>
      <c r="D336" s="11" t="s">
        <v>1328</v>
      </c>
      <c r="E336" s="11" t="s">
        <v>222</v>
      </c>
      <c r="F336" s="11" t="s">
        <v>1032</v>
      </c>
      <c r="G336" s="11" t="s">
        <v>1033</v>
      </c>
      <c r="H336" s="11" t="s">
        <v>1156</v>
      </c>
      <c r="I336" s="13">
        <v>39083</v>
      </c>
      <c r="J336" s="13">
        <v>40543</v>
      </c>
      <c r="K336" s="13" t="s">
        <v>354</v>
      </c>
      <c r="L336" s="12">
        <v>2133000</v>
      </c>
      <c r="M336" s="12">
        <v>2132000</v>
      </c>
      <c r="N336" s="12">
        <v>1812200</v>
      </c>
      <c r="O336" s="66"/>
    </row>
    <row r="337" spans="1:15" ht="135" x14ac:dyDescent="0.25">
      <c r="A337" s="9">
        <v>334</v>
      </c>
      <c r="B337" s="11" t="s">
        <v>1329</v>
      </c>
      <c r="C337" s="11" t="s">
        <v>1330</v>
      </c>
      <c r="D337" s="11" t="s">
        <v>1118</v>
      </c>
      <c r="E337" s="11" t="s">
        <v>68</v>
      </c>
      <c r="F337" s="11" t="s">
        <v>87</v>
      </c>
      <c r="G337" s="11" t="s">
        <v>1119</v>
      </c>
      <c r="H337" s="11" t="s">
        <v>1120</v>
      </c>
      <c r="I337" s="13">
        <v>39083</v>
      </c>
      <c r="J337" s="13">
        <v>41608</v>
      </c>
      <c r="K337" s="13" t="s">
        <v>361</v>
      </c>
      <c r="L337" s="12">
        <v>9396860.9600000009</v>
      </c>
      <c r="M337" s="12">
        <v>9396860.9600000009</v>
      </c>
      <c r="N337" s="12">
        <v>7987331.8099999996</v>
      </c>
      <c r="O337" s="66"/>
    </row>
    <row r="338" spans="1:15" ht="135" x14ac:dyDescent="0.25">
      <c r="A338" s="9">
        <v>335</v>
      </c>
      <c r="B338" s="11" t="s">
        <v>1331</v>
      </c>
      <c r="C338" s="11" t="s">
        <v>1332</v>
      </c>
      <c r="D338" s="11" t="s">
        <v>542</v>
      </c>
      <c r="E338" s="11" t="s">
        <v>128</v>
      </c>
      <c r="F338" s="11" t="s">
        <v>543</v>
      </c>
      <c r="G338" s="11" t="s">
        <v>544</v>
      </c>
      <c r="H338" s="11" t="s">
        <v>545</v>
      </c>
      <c r="I338" s="13">
        <v>39083</v>
      </c>
      <c r="J338" s="13">
        <v>40602</v>
      </c>
      <c r="K338" s="13" t="s">
        <v>354</v>
      </c>
      <c r="L338" s="12">
        <v>7691386.9699999997</v>
      </c>
      <c r="M338" s="12">
        <v>7579948.9699999997</v>
      </c>
      <c r="N338" s="12">
        <v>6442956.6200000001</v>
      </c>
      <c r="O338" s="66"/>
    </row>
    <row r="339" spans="1:15" ht="123.75" x14ac:dyDescent="0.25">
      <c r="A339" s="9">
        <v>336</v>
      </c>
      <c r="B339" s="11" t="s">
        <v>1333</v>
      </c>
      <c r="C339" s="11" t="s">
        <v>1334</v>
      </c>
      <c r="D339" s="11" t="s">
        <v>542</v>
      </c>
      <c r="E339" s="11" t="s">
        <v>128</v>
      </c>
      <c r="F339" s="11" t="s">
        <v>543</v>
      </c>
      <c r="G339" s="11" t="s">
        <v>544</v>
      </c>
      <c r="H339" s="11" t="s">
        <v>545</v>
      </c>
      <c r="I339" s="13">
        <v>39083</v>
      </c>
      <c r="J339" s="13">
        <v>40602</v>
      </c>
      <c r="K339" s="13" t="s">
        <v>354</v>
      </c>
      <c r="L339" s="12">
        <v>6696994</v>
      </c>
      <c r="M339" s="12">
        <v>6696994</v>
      </c>
      <c r="N339" s="12">
        <v>5692444.9000000004</v>
      </c>
      <c r="O339" s="66"/>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6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2"/>
  <sheetViews>
    <sheetView view="pageBreakPreview" zoomScale="85" zoomScaleNormal="100" zoomScaleSheetLayoutView="85" workbookViewId="0">
      <selection activeCell="C2" sqref="C2:E2"/>
    </sheetView>
  </sheetViews>
  <sheetFormatPr defaultColWidth="9.140625" defaultRowHeight="12.75" x14ac:dyDescent="0.2"/>
  <cols>
    <col min="1" max="1" width="5.140625" style="27"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51" t="s">
        <v>1800</v>
      </c>
      <c r="B1" s="333"/>
      <c r="C1" s="333"/>
      <c r="D1" s="333"/>
      <c r="E1" s="334"/>
    </row>
    <row r="2" spans="1:5" ht="94.5" customHeight="1" x14ac:dyDescent="0.2">
      <c r="A2" s="352">
        <v>1</v>
      </c>
      <c r="B2" s="68" t="s">
        <v>1533</v>
      </c>
      <c r="C2" s="336" t="s">
        <v>2490</v>
      </c>
      <c r="D2" s="337"/>
      <c r="E2" s="338"/>
    </row>
    <row r="3" spans="1:5" ht="40.5" customHeight="1" thickBot="1" x14ac:dyDescent="0.25">
      <c r="A3" s="353"/>
      <c r="B3" s="69" t="s">
        <v>1534</v>
      </c>
      <c r="C3" s="339" t="s">
        <v>1535</v>
      </c>
      <c r="D3" s="340"/>
      <c r="E3" s="341"/>
    </row>
    <row r="4" spans="1:5" ht="15" customHeight="1" thickBot="1" x14ac:dyDescent="0.25">
      <c r="A4" s="343"/>
      <c r="B4" s="343"/>
      <c r="C4" s="343"/>
      <c r="D4" s="343"/>
      <c r="E4" s="343"/>
    </row>
    <row r="5" spans="1:5" ht="24.95" customHeight="1" thickBot="1" x14ac:dyDescent="0.25">
      <c r="A5" s="63">
        <v>2</v>
      </c>
      <c r="B5" s="325" t="s">
        <v>1536</v>
      </c>
      <c r="C5" s="326"/>
      <c r="D5" s="326"/>
      <c r="E5" s="327"/>
    </row>
    <row r="6" spans="1:5" ht="60.75" customHeight="1" x14ac:dyDescent="0.2">
      <c r="A6" s="15" t="s">
        <v>13</v>
      </c>
      <c r="B6" s="16" t="s">
        <v>1537</v>
      </c>
      <c r="C6" s="16" t="s">
        <v>1538</v>
      </c>
      <c r="D6" s="16" t="s">
        <v>1539</v>
      </c>
      <c r="E6" s="17" t="s">
        <v>1540</v>
      </c>
    </row>
    <row r="7" spans="1:5" ht="18.75" customHeight="1" x14ac:dyDescent="0.2">
      <c r="A7" s="70">
        <v>1</v>
      </c>
      <c r="B7" s="71"/>
      <c r="C7" s="72"/>
      <c r="D7" s="72"/>
      <c r="E7" s="28"/>
    </row>
    <row r="8" spans="1:5" ht="15" customHeight="1" thickBot="1" x14ac:dyDescent="0.25">
      <c r="A8" s="347"/>
      <c r="B8" s="347"/>
      <c r="C8" s="347"/>
      <c r="D8" s="347"/>
      <c r="E8" s="347"/>
    </row>
    <row r="9" spans="1:5" ht="24.95" customHeight="1" thickBot="1" x14ac:dyDescent="0.25">
      <c r="A9" s="63">
        <v>3</v>
      </c>
      <c r="B9" s="325" t="s">
        <v>1544</v>
      </c>
      <c r="C9" s="326"/>
      <c r="D9" s="326"/>
      <c r="E9" s="327"/>
    </row>
    <row r="10" spans="1:5" ht="30" customHeight="1" x14ac:dyDescent="0.2">
      <c r="A10" s="23" t="s">
        <v>13</v>
      </c>
      <c r="B10" s="348" t="s">
        <v>1538</v>
      </c>
      <c r="C10" s="348"/>
      <c r="D10" s="16" t="s">
        <v>1539</v>
      </c>
      <c r="E10" s="24" t="s">
        <v>1545</v>
      </c>
    </row>
    <row r="11" spans="1:5" ht="144" customHeight="1" thickBot="1" x14ac:dyDescent="0.25">
      <c r="A11" s="73">
        <v>1</v>
      </c>
      <c r="B11" s="349" t="s">
        <v>1801</v>
      </c>
      <c r="C11" s="350"/>
      <c r="D11" s="74" t="s">
        <v>1869</v>
      </c>
      <c r="E11" s="75" t="s">
        <v>1870</v>
      </c>
    </row>
    <row r="12" spans="1:5" ht="30" customHeight="1" x14ac:dyDescent="0.2"/>
    <row r="13" spans="1:5" ht="30" customHeight="1" x14ac:dyDescent="0.2"/>
    <row r="14" spans="1:5" ht="30" customHeight="1" x14ac:dyDescent="0.2"/>
    <row r="15" spans="1:5" ht="30" customHeight="1" x14ac:dyDescent="0.2"/>
    <row r="16" spans="1:5" ht="30" customHeight="1" x14ac:dyDescent="0.2"/>
    <row r="17" spans="2:5" s="27" customFormat="1" ht="30" customHeight="1" x14ac:dyDescent="0.2">
      <c r="B17" s="1"/>
      <c r="C17" s="1"/>
      <c r="D17" s="1"/>
      <c r="E17" s="1"/>
    </row>
    <row r="18" spans="2:5" s="27" customFormat="1" ht="30" customHeight="1" x14ac:dyDescent="0.2">
      <c r="B18" s="1"/>
      <c r="C18" s="1"/>
      <c r="D18" s="1"/>
      <c r="E18" s="1"/>
    </row>
    <row r="19" spans="2:5" s="27" customFormat="1" ht="30" customHeight="1" x14ac:dyDescent="0.2">
      <c r="B19" s="1"/>
      <c r="C19" s="1"/>
      <c r="D19" s="1"/>
      <c r="E19" s="1"/>
    </row>
    <row r="20" spans="2:5" s="27" customFormat="1" ht="30" customHeight="1" x14ac:dyDescent="0.2">
      <c r="B20" s="1"/>
      <c r="C20" s="1"/>
      <c r="D20" s="1"/>
      <c r="E20" s="1"/>
    </row>
    <row r="21" spans="2:5" s="27" customFormat="1" ht="30" customHeight="1" x14ac:dyDescent="0.2">
      <c r="B21" s="1"/>
      <c r="C21" s="1"/>
      <c r="D21" s="1"/>
      <c r="E21" s="1"/>
    </row>
    <row r="22" spans="2:5" s="27" customFormat="1" ht="30" customHeight="1" x14ac:dyDescent="0.2">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9"/>
  <sheetViews>
    <sheetView view="pageBreakPreview" zoomScale="85" zoomScaleNormal="100" zoomScaleSheetLayoutView="85" workbookViewId="0">
      <selection activeCell="C2" sqref="C2:E2"/>
    </sheetView>
  </sheetViews>
  <sheetFormatPr defaultColWidth="9.140625" defaultRowHeight="12.75" x14ac:dyDescent="0.2"/>
  <cols>
    <col min="1" max="1" width="5.140625" style="27"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51" t="s">
        <v>1802</v>
      </c>
      <c r="B1" s="333"/>
      <c r="C1" s="333"/>
      <c r="D1" s="333"/>
      <c r="E1" s="334"/>
    </row>
    <row r="2" spans="1:5" ht="94.5" customHeight="1" x14ac:dyDescent="0.2">
      <c r="A2" s="352">
        <v>1</v>
      </c>
      <c r="B2" s="68" t="s">
        <v>1533</v>
      </c>
      <c r="C2" s="336" t="s">
        <v>2490</v>
      </c>
      <c r="D2" s="337"/>
      <c r="E2" s="338"/>
    </row>
    <row r="3" spans="1:5" ht="40.5" customHeight="1" thickBot="1" x14ac:dyDescent="0.25">
      <c r="A3" s="353"/>
      <c r="B3" s="69" t="s">
        <v>1534</v>
      </c>
      <c r="C3" s="339" t="s">
        <v>1535</v>
      </c>
      <c r="D3" s="340"/>
      <c r="E3" s="341"/>
    </row>
    <row r="4" spans="1:5" ht="15" customHeight="1" thickBot="1" x14ac:dyDescent="0.25">
      <c r="A4" s="343"/>
      <c r="B4" s="343"/>
      <c r="C4" s="343"/>
      <c r="D4" s="343"/>
      <c r="E4" s="343"/>
    </row>
    <row r="5" spans="1:5" ht="24.95" customHeight="1" thickBot="1" x14ac:dyDescent="0.25">
      <c r="A5" s="63">
        <v>2</v>
      </c>
      <c r="B5" s="325" t="s">
        <v>1536</v>
      </c>
      <c r="C5" s="326"/>
      <c r="D5" s="326"/>
      <c r="E5" s="327"/>
    </row>
    <row r="6" spans="1:5" ht="60.75" customHeight="1" x14ac:dyDescent="0.2">
      <c r="A6" s="15" t="s">
        <v>13</v>
      </c>
      <c r="B6" s="16" t="s">
        <v>1537</v>
      </c>
      <c r="C6" s="16" t="s">
        <v>1538</v>
      </c>
      <c r="D6" s="16" t="s">
        <v>1539</v>
      </c>
      <c r="E6" s="17" t="s">
        <v>1540</v>
      </c>
    </row>
    <row r="7" spans="1:5" ht="125.25" customHeight="1" x14ac:dyDescent="0.2">
      <c r="A7" s="29">
        <v>1</v>
      </c>
      <c r="B7" s="64" t="s">
        <v>2413</v>
      </c>
      <c r="C7" s="71" t="s">
        <v>1566</v>
      </c>
      <c r="D7" s="25" t="s">
        <v>1803</v>
      </c>
      <c r="E7" s="26" t="s">
        <v>2030</v>
      </c>
    </row>
    <row r="8" spans="1:5" ht="63" customHeight="1" x14ac:dyDescent="0.2">
      <c r="A8" s="29">
        <v>2</v>
      </c>
      <c r="B8" s="64" t="s">
        <v>2414</v>
      </c>
      <c r="C8" s="71" t="s">
        <v>1804</v>
      </c>
      <c r="D8" s="25" t="s">
        <v>1805</v>
      </c>
      <c r="E8" s="26" t="s">
        <v>2031</v>
      </c>
    </row>
    <row r="9" spans="1:5" ht="51.75" customHeight="1" x14ac:dyDescent="0.2">
      <c r="A9" s="29">
        <f t="shared" ref="A9:A13" si="0">A8+1</f>
        <v>3</v>
      </c>
      <c r="B9" s="64" t="s">
        <v>1567</v>
      </c>
      <c r="C9" s="71" t="s">
        <v>1568</v>
      </c>
      <c r="D9" s="25" t="s">
        <v>1806</v>
      </c>
      <c r="E9" s="26" t="s">
        <v>1968</v>
      </c>
    </row>
    <row r="10" spans="1:5" ht="59.25" customHeight="1" x14ac:dyDescent="0.2">
      <c r="A10" s="29">
        <f t="shared" si="0"/>
        <v>4</v>
      </c>
      <c r="B10" s="64" t="s">
        <v>1567</v>
      </c>
      <c r="C10" s="71" t="s">
        <v>1569</v>
      </c>
      <c r="D10" s="25" t="s">
        <v>1807</v>
      </c>
      <c r="E10" s="26" t="s">
        <v>1969</v>
      </c>
    </row>
    <row r="11" spans="1:5" ht="59.25" customHeight="1" x14ac:dyDescent="0.2">
      <c r="A11" s="29">
        <f t="shared" si="0"/>
        <v>5</v>
      </c>
      <c r="B11" s="64" t="s">
        <v>1567</v>
      </c>
      <c r="C11" s="71" t="s">
        <v>1570</v>
      </c>
      <c r="D11" s="25" t="s">
        <v>1808</v>
      </c>
      <c r="E11" s="26" t="s">
        <v>1970</v>
      </c>
    </row>
    <row r="12" spans="1:5" ht="57.75" customHeight="1" x14ac:dyDescent="0.2">
      <c r="A12" s="29">
        <f t="shared" si="0"/>
        <v>6</v>
      </c>
      <c r="B12" s="64" t="s">
        <v>1567</v>
      </c>
      <c r="C12" s="71" t="s">
        <v>1571</v>
      </c>
      <c r="D12" s="25" t="s">
        <v>1809</v>
      </c>
      <c r="E12" s="26" t="s">
        <v>1971</v>
      </c>
    </row>
    <row r="13" spans="1:5" ht="75" customHeight="1" thickBot="1" x14ac:dyDescent="0.25">
      <c r="A13" s="29">
        <f t="shared" si="0"/>
        <v>7</v>
      </c>
      <c r="B13" s="64" t="s">
        <v>1597</v>
      </c>
      <c r="C13" s="71" t="s">
        <v>1572</v>
      </c>
      <c r="D13" s="25" t="s">
        <v>1810</v>
      </c>
      <c r="E13" s="26" t="s">
        <v>1997</v>
      </c>
    </row>
    <row r="14" spans="1:5" ht="24.95" customHeight="1" thickBot="1" x14ac:dyDescent="0.25">
      <c r="A14" s="90">
        <v>3</v>
      </c>
      <c r="B14" s="325" t="s">
        <v>1544</v>
      </c>
      <c r="C14" s="326"/>
      <c r="D14" s="326"/>
      <c r="E14" s="327"/>
    </row>
    <row r="15" spans="1:5" ht="30" customHeight="1" x14ac:dyDescent="0.2">
      <c r="A15" s="23" t="s">
        <v>13</v>
      </c>
      <c r="B15" s="348" t="s">
        <v>1538</v>
      </c>
      <c r="C15" s="348"/>
      <c r="D15" s="91" t="s">
        <v>1539</v>
      </c>
      <c r="E15" s="24" t="s">
        <v>1545</v>
      </c>
    </row>
    <row r="16" spans="1:5" ht="63" customHeight="1" x14ac:dyDescent="0.2">
      <c r="A16" s="18">
        <v>1</v>
      </c>
      <c r="B16" s="344" t="s">
        <v>1811</v>
      </c>
      <c r="C16" s="345"/>
      <c r="D16" s="76" t="s">
        <v>1812</v>
      </c>
      <c r="E16" s="22" t="s">
        <v>2008</v>
      </c>
    </row>
    <row r="17" spans="1:5" ht="83.25" customHeight="1" x14ac:dyDescent="0.2">
      <c r="A17" s="18">
        <v>2</v>
      </c>
      <c r="B17" s="355" t="s">
        <v>2412</v>
      </c>
      <c r="C17" s="356"/>
      <c r="D17" s="76" t="s">
        <v>1813</v>
      </c>
      <c r="E17" s="22" t="s">
        <v>2010</v>
      </c>
    </row>
    <row r="18" spans="1:5" ht="83.25" customHeight="1" x14ac:dyDescent="0.2">
      <c r="A18" s="29">
        <f>A17+1</f>
        <v>3</v>
      </c>
      <c r="B18" s="344" t="s">
        <v>1574</v>
      </c>
      <c r="C18" s="354"/>
      <c r="D18" s="25" t="s">
        <v>1814</v>
      </c>
      <c r="E18" s="26" t="s">
        <v>2011</v>
      </c>
    </row>
    <row r="19" spans="1:5" ht="55.5" customHeight="1" thickBot="1" x14ac:dyDescent="0.25">
      <c r="A19" s="328"/>
      <c r="B19" s="328"/>
      <c r="C19" s="328"/>
      <c r="D19" s="328"/>
      <c r="E19" s="328"/>
    </row>
    <row r="20" spans="1:5" ht="83.25" customHeight="1" x14ac:dyDescent="0.2"/>
    <row r="21" spans="1:5" ht="30" customHeight="1" x14ac:dyDescent="0.2"/>
    <row r="22" spans="1:5" ht="30" customHeight="1" x14ac:dyDescent="0.2"/>
    <row r="23" spans="1:5" ht="30" customHeight="1" x14ac:dyDescent="0.2"/>
    <row r="24" spans="1:5" s="27" customFormat="1" ht="30" customHeight="1" x14ac:dyDescent="0.2">
      <c r="B24" s="1"/>
      <c r="C24" s="1"/>
      <c r="D24" s="1"/>
      <c r="E24" s="1"/>
    </row>
    <row r="25" spans="1:5" s="27" customFormat="1" ht="30" customHeight="1" x14ac:dyDescent="0.2">
      <c r="B25" s="1"/>
      <c r="C25" s="1"/>
      <c r="D25" s="1"/>
      <c r="E25" s="1"/>
    </row>
    <row r="26" spans="1:5" s="27" customFormat="1" ht="30" customHeight="1" x14ac:dyDescent="0.2">
      <c r="B26" s="1"/>
      <c r="C26" s="1"/>
      <c r="D26" s="1"/>
      <c r="E26" s="1"/>
    </row>
    <row r="27" spans="1:5" s="27" customFormat="1" ht="30" customHeight="1" x14ac:dyDescent="0.2">
      <c r="B27" s="1"/>
      <c r="C27" s="1"/>
      <c r="D27" s="1"/>
      <c r="E27" s="1"/>
    </row>
    <row r="28" spans="1:5" s="27" customFormat="1" ht="30" customHeight="1" x14ac:dyDescent="0.2">
      <c r="B28" s="1"/>
      <c r="C28" s="1"/>
      <c r="D28" s="1"/>
      <c r="E28" s="1"/>
    </row>
    <row r="29" spans="1:5" s="27" customFormat="1" ht="30" customHeight="1" x14ac:dyDescent="0.2">
      <c r="B29" s="1"/>
      <c r="C29" s="1"/>
      <c r="D29" s="1"/>
      <c r="E29" s="1"/>
    </row>
  </sheetData>
  <mergeCells count="12">
    <mergeCell ref="B18:C18"/>
    <mergeCell ref="B17:C17"/>
    <mergeCell ref="B5:E5"/>
    <mergeCell ref="A19:E19"/>
    <mergeCell ref="B14:E14"/>
    <mergeCell ref="B15:C15"/>
    <mergeCell ref="B16:C16"/>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18" min="1"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5"/>
  <sheetViews>
    <sheetView view="pageBreakPreview" topLeftCell="B1" zoomScaleNormal="55" zoomScaleSheetLayoutView="100" workbookViewId="0">
      <selection activeCell="E13" sqref="E13"/>
    </sheetView>
  </sheetViews>
  <sheetFormatPr defaultColWidth="9.140625" defaultRowHeight="15" x14ac:dyDescent="0.25"/>
  <cols>
    <col min="1" max="1" width="9.140625" style="6"/>
    <col min="2" max="2" width="99" style="6" customWidth="1"/>
    <col min="3" max="3" width="29.28515625" style="6" customWidth="1"/>
    <col min="4" max="4" width="30.85546875" style="6" customWidth="1"/>
    <col min="5" max="5" width="94" style="6" customWidth="1"/>
    <col min="6" max="16384" width="9.140625" style="6"/>
  </cols>
  <sheetData>
    <row r="1" spans="1:5" ht="15.75" thickBot="1" x14ac:dyDescent="0.3">
      <c r="A1" s="351" t="s">
        <v>1898</v>
      </c>
      <c r="B1" s="333"/>
      <c r="C1" s="333"/>
      <c r="D1" s="333"/>
      <c r="E1" s="334"/>
    </row>
    <row r="2" spans="1:5" ht="26.25" x14ac:dyDescent="0.25">
      <c r="A2" s="352">
        <v>1</v>
      </c>
      <c r="B2" s="68" t="s">
        <v>1533</v>
      </c>
      <c r="C2" s="336" t="s">
        <v>2270</v>
      </c>
      <c r="D2" s="337"/>
      <c r="E2" s="338"/>
    </row>
    <row r="3" spans="1:5" ht="27" thickBot="1" x14ac:dyDescent="0.3">
      <c r="A3" s="353"/>
      <c r="B3" s="69" t="s">
        <v>1534</v>
      </c>
      <c r="C3" s="339" t="s">
        <v>1535</v>
      </c>
      <c r="D3" s="340"/>
      <c r="E3" s="341"/>
    </row>
    <row r="4" spans="1:5" ht="15.75" thickBot="1" x14ac:dyDescent="0.3">
      <c r="A4" s="343"/>
      <c r="B4" s="343"/>
      <c r="C4" s="343"/>
      <c r="D4" s="343"/>
      <c r="E4" s="343"/>
    </row>
    <row r="5" spans="1:5" ht="15.75" thickBot="1" x14ac:dyDescent="0.3">
      <c r="A5" s="90">
        <v>2</v>
      </c>
      <c r="B5" s="325" t="s">
        <v>1536</v>
      </c>
      <c r="C5" s="326"/>
      <c r="D5" s="326"/>
      <c r="E5" s="327"/>
    </row>
    <row r="6" spans="1:5" x14ac:dyDescent="0.25">
      <c r="A6" s="15" t="s">
        <v>13</v>
      </c>
      <c r="B6" s="91" t="s">
        <v>1537</v>
      </c>
      <c r="C6" s="91" t="s">
        <v>1538</v>
      </c>
      <c r="D6" s="91" t="s">
        <v>1539</v>
      </c>
      <c r="E6" s="17" t="s">
        <v>1540</v>
      </c>
    </row>
    <row r="7" spans="1:5" ht="228" x14ac:dyDescent="0.25">
      <c r="A7" s="29">
        <v>1</v>
      </c>
      <c r="B7" s="96" t="s">
        <v>1899</v>
      </c>
      <c r="C7" s="97" t="s">
        <v>1575</v>
      </c>
      <c r="D7" s="98" t="s">
        <v>1923</v>
      </c>
      <c r="E7" s="99" t="s">
        <v>1964</v>
      </c>
    </row>
    <row r="8" spans="1:5" ht="108" x14ac:dyDescent="0.25">
      <c r="A8" s="29">
        <v>2</v>
      </c>
      <c r="B8" s="100" t="s">
        <v>1900</v>
      </c>
      <c r="C8" s="97" t="s">
        <v>1901</v>
      </c>
      <c r="D8" s="98" t="s">
        <v>1925</v>
      </c>
      <c r="E8" s="97" t="s">
        <v>1963</v>
      </c>
    </row>
    <row r="9" spans="1:5" ht="84" x14ac:dyDescent="0.25">
      <c r="A9" s="29">
        <v>3</v>
      </c>
      <c r="B9" s="97" t="s">
        <v>1902</v>
      </c>
      <c r="C9" s="97" t="s">
        <v>1893</v>
      </c>
      <c r="D9" s="97" t="s">
        <v>1924</v>
      </c>
      <c r="E9" s="101" t="s">
        <v>1962</v>
      </c>
    </row>
    <row r="10" spans="1:5" ht="91.5" customHeight="1" x14ac:dyDescent="0.25">
      <c r="A10" s="29">
        <v>4</v>
      </c>
      <c r="B10" s="97" t="s">
        <v>1902</v>
      </c>
      <c r="C10" s="102" t="s">
        <v>1904</v>
      </c>
      <c r="D10" s="98" t="s">
        <v>1928</v>
      </c>
      <c r="E10" s="99" t="s">
        <v>2032</v>
      </c>
    </row>
    <row r="11" spans="1:5" ht="48" x14ac:dyDescent="0.25">
      <c r="A11" s="29">
        <v>5</v>
      </c>
      <c r="B11" s="97" t="s">
        <v>1905</v>
      </c>
      <c r="C11" s="97" t="s">
        <v>1906</v>
      </c>
      <c r="D11" s="98" t="s">
        <v>1929</v>
      </c>
      <c r="E11" s="99" t="s">
        <v>2033</v>
      </c>
    </row>
    <row r="12" spans="1:5" ht="45.75" customHeight="1" x14ac:dyDescent="0.25">
      <c r="A12" s="29">
        <v>6</v>
      </c>
      <c r="B12" s="97" t="s">
        <v>1824</v>
      </c>
      <c r="C12" s="97" t="s">
        <v>1825</v>
      </c>
      <c r="D12" s="98" t="s">
        <v>1930</v>
      </c>
      <c r="E12" s="99" t="s">
        <v>2034</v>
      </c>
    </row>
    <row r="13" spans="1:5" ht="192" x14ac:dyDescent="0.25">
      <c r="A13" s="29">
        <v>7</v>
      </c>
      <c r="B13" s="100" t="s">
        <v>1907</v>
      </c>
      <c r="C13" s="97" t="s">
        <v>2415</v>
      </c>
      <c r="D13" s="97" t="s">
        <v>2415</v>
      </c>
      <c r="E13" s="257" t="s">
        <v>2452</v>
      </c>
    </row>
    <row r="14" spans="1:5" ht="132" x14ac:dyDescent="0.25">
      <c r="A14" s="29">
        <v>8</v>
      </c>
      <c r="B14" s="100" t="s">
        <v>1908</v>
      </c>
      <c r="C14" s="97" t="s">
        <v>2415</v>
      </c>
      <c r="D14" s="97" t="s">
        <v>2415</v>
      </c>
      <c r="E14" s="100" t="s">
        <v>2453</v>
      </c>
    </row>
    <row r="15" spans="1:5" ht="204" x14ac:dyDescent="0.25">
      <c r="A15" s="29">
        <v>9</v>
      </c>
      <c r="B15" s="100" t="s">
        <v>1909</v>
      </c>
      <c r="C15" s="97" t="s">
        <v>2415</v>
      </c>
      <c r="D15" s="97" t="s">
        <v>2415</v>
      </c>
      <c r="E15" s="100" t="s">
        <v>2454</v>
      </c>
    </row>
    <row r="16" spans="1:5" ht="72" x14ac:dyDescent="0.25">
      <c r="A16" s="29">
        <v>10</v>
      </c>
      <c r="B16" s="100" t="s">
        <v>1910</v>
      </c>
      <c r="C16" s="97" t="s">
        <v>1577</v>
      </c>
      <c r="D16" s="98" t="s">
        <v>1931</v>
      </c>
      <c r="E16" s="258" t="s">
        <v>1994</v>
      </c>
    </row>
    <row r="17" spans="1:5" ht="51" x14ac:dyDescent="0.25">
      <c r="A17" s="29">
        <v>11</v>
      </c>
      <c r="B17" s="100" t="s">
        <v>1578</v>
      </c>
      <c r="C17" s="97" t="s">
        <v>1834</v>
      </c>
      <c r="D17" s="98" t="s">
        <v>2368</v>
      </c>
      <c r="E17" s="80" t="s">
        <v>2035</v>
      </c>
    </row>
    <row r="18" spans="1:5" ht="177" customHeight="1" x14ac:dyDescent="0.25">
      <c r="A18" s="29">
        <v>12</v>
      </c>
      <c r="B18" s="103" t="s">
        <v>1836</v>
      </c>
      <c r="C18" s="97" t="s">
        <v>2415</v>
      </c>
      <c r="D18" s="97" t="s">
        <v>2415</v>
      </c>
      <c r="E18" s="80" t="s">
        <v>2455</v>
      </c>
    </row>
    <row r="19" spans="1:5" ht="129.75" customHeight="1" x14ac:dyDescent="0.25">
      <c r="A19" s="29">
        <v>13</v>
      </c>
      <c r="B19" s="97" t="s">
        <v>1837</v>
      </c>
      <c r="C19" s="104" t="s">
        <v>2415</v>
      </c>
      <c r="D19" s="104" t="s">
        <v>2415</v>
      </c>
      <c r="E19" s="100" t="s">
        <v>2456</v>
      </c>
    </row>
    <row r="20" spans="1:5" ht="15.75" thickBot="1" x14ac:dyDescent="0.3">
      <c r="A20" s="347"/>
      <c r="B20" s="347"/>
      <c r="C20" s="347"/>
      <c r="D20" s="347"/>
      <c r="E20" s="347"/>
    </row>
    <row r="21" spans="1:5" ht="15.75" thickBot="1" x14ac:dyDescent="0.3">
      <c r="A21" s="90">
        <v>3</v>
      </c>
      <c r="B21" s="325" t="s">
        <v>1544</v>
      </c>
      <c r="C21" s="326"/>
      <c r="D21" s="326"/>
      <c r="E21" s="327"/>
    </row>
    <row r="22" spans="1:5" x14ac:dyDescent="0.25">
      <c r="A22" s="23" t="s">
        <v>13</v>
      </c>
      <c r="B22" s="348" t="s">
        <v>1538</v>
      </c>
      <c r="C22" s="348"/>
      <c r="D22" s="91" t="s">
        <v>1539</v>
      </c>
      <c r="E22" s="24" t="s">
        <v>1545</v>
      </c>
    </row>
    <row r="23" spans="1:5" ht="55.5" customHeight="1" x14ac:dyDescent="0.25">
      <c r="A23" s="18">
        <v>1</v>
      </c>
      <c r="B23" s="358" t="s">
        <v>1838</v>
      </c>
      <c r="C23" s="359"/>
      <c r="D23" s="105" t="s">
        <v>1903</v>
      </c>
      <c r="E23" s="106" t="s">
        <v>1956</v>
      </c>
    </row>
    <row r="24" spans="1:5" ht="160.5" customHeight="1" x14ac:dyDescent="0.25">
      <c r="A24" s="70">
        <v>2</v>
      </c>
      <c r="B24" s="358" t="s">
        <v>1839</v>
      </c>
      <c r="C24" s="359"/>
      <c r="D24" s="98" t="s">
        <v>1926</v>
      </c>
      <c r="E24" s="107" t="s">
        <v>1965</v>
      </c>
    </row>
    <row r="25" spans="1:5" ht="88.5" customHeight="1" x14ac:dyDescent="0.25">
      <c r="A25" s="70">
        <v>3</v>
      </c>
      <c r="B25" s="357" t="s">
        <v>1840</v>
      </c>
      <c r="C25" s="357"/>
      <c r="D25" s="98" t="s">
        <v>1927</v>
      </c>
      <c r="E25" s="107" t="s">
        <v>1966</v>
      </c>
    </row>
  </sheetData>
  <mergeCells count="12">
    <mergeCell ref="B25:C25"/>
    <mergeCell ref="A1:E1"/>
    <mergeCell ref="A2:A3"/>
    <mergeCell ref="C2:E2"/>
    <mergeCell ref="C3:E3"/>
    <mergeCell ref="A4:E4"/>
    <mergeCell ref="B5:E5"/>
    <mergeCell ref="A20:E20"/>
    <mergeCell ref="B21:E21"/>
    <mergeCell ref="B22:C22"/>
    <mergeCell ref="B23:C23"/>
    <mergeCell ref="B24:C24"/>
  </mergeCells>
  <pageMargins left="0.70866141732283472" right="0.70866141732283472" top="0.74803149606299213" bottom="0.74803149606299213" header="0.31496062992125984" footer="0.31496062992125984"/>
  <pageSetup paperSize="9" scale="48" fitToHeight="0" orientation="landscape" cellComments="asDisplayed"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33"/>
  <sheetViews>
    <sheetView view="pageBreakPreview" topLeftCell="C1" zoomScaleNormal="100" zoomScaleSheetLayoutView="100" workbookViewId="0">
      <selection activeCell="E12" sqref="E12"/>
    </sheetView>
  </sheetViews>
  <sheetFormatPr defaultColWidth="9.140625" defaultRowHeight="12.75" x14ac:dyDescent="0.2"/>
  <cols>
    <col min="1" max="1" width="5.140625" style="27"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60" t="s">
        <v>1911</v>
      </c>
      <c r="B1" s="361"/>
      <c r="C1" s="361"/>
      <c r="D1" s="361"/>
      <c r="E1" s="362"/>
    </row>
    <row r="2" spans="1:5" ht="94.5" customHeight="1" x14ac:dyDescent="0.2">
      <c r="A2" s="352">
        <v>1</v>
      </c>
      <c r="B2" s="68" t="s">
        <v>1533</v>
      </c>
      <c r="C2" s="336" t="s">
        <v>2103</v>
      </c>
      <c r="D2" s="337"/>
      <c r="E2" s="338"/>
    </row>
    <row r="3" spans="1:5" ht="40.5" customHeight="1" thickBot="1" x14ac:dyDescent="0.25">
      <c r="A3" s="353"/>
      <c r="B3" s="69" t="s">
        <v>1534</v>
      </c>
      <c r="C3" s="339" t="s">
        <v>1535</v>
      </c>
      <c r="D3" s="340"/>
      <c r="E3" s="341"/>
    </row>
    <row r="4" spans="1:5" ht="15" customHeight="1" thickBot="1" x14ac:dyDescent="0.25">
      <c r="A4" s="343"/>
      <c r="B4" s="343"/>
      <c r="C4" s="343"/>
      <c r="D4" s="343"/>
      <c r="E4" s="343"/>
    </row>
    <row r="5" spans="1:5" ht="24.95" customHeight="1" thickBot="1" x14ac:dyDescent="0.25">
      <c r="A5" s="94">
        <v>2</v>
      </c>
      <c r="B5" s="325" t="s">
        <v>1536</v>
      </c>
      <c r="C5" s="326"/>
      <c r="D5" s="326"/>
      <c r="E5" s="327"/>
    </row>
    <row r="6" spans="1:5" ht="60.75" customHeight="1" x14ac:dyDescent="0.2">
      <c r="A6" s="23" t="s">
        <v>13</v>
      </c>
      <c r="B6" s="91" t="s">
        <v>1537</v>
      </c>
      <c r="C6" s="91" t="s">
        <v>1538</v>
      </c>
      <c r="D6" s="91" t="s">
        <v>1539</v>
      </c>
      <c r="E6" s="24" t="s">
        <v>1540</v>
      </c>
    </row>
    <row r="7" spans="1:5" ht="241.5" customHeight="1" x14ac:dyDescent="0.2">
      <c r="A7" s="18">
        <v>1</v>
      </c>
      <c r="B7" s="95" t="s">
        <v>1912</v>
      </c>
      <c r="C7" s="71" t="s">
        <v>1575</v>
      </c>
      <c r="D7" s="25" t="s">
        <v>1932</v>
      </c>
      <c r="E7" s="26" t="s">
        <v>1957</v>
      </c>
    </row>
    <row r="8" spans="1:5" ht="180.75" customHeight="1" x14ac:dyDescent="0.2">
      <c r="A8" s="18">
        <f t="shared" ref="A8" si="0">A7+1</f>
        <v>2</v>
      </c>
      <c r="B8" s="92" t="s">
        <v>1895</v>
      </c>
      <c r="C8" s="71" t="s">
        <v>1913</v>
      </c>
      <c r="D8" s="25" t="s">
        <v>1933</v>
      </c>
      <c r="E8" s="26" t="s">
        <v>1958</v>
      </c>
    </row>
    <row r="9" spans="1:5" ht="141" customHeight="1" x14ac:dyDescent="0.2">
      <c r="A9" s="18">
        <f>A8+1</f>
        <v>3</v>
      </c>
      <c r="B9" s="92" t="s">
        <v>1902</v>
      </c>
      <c r="C9" s="89" t="s">
        <v>1759</v>
      </c>
      <c r="D9" s="25" t="s">
        <v>1759</v>
      </c>
      <c r="E9" s="28" t="s">
        <v>1914</v>
      </c>
    </row>
    <row r="10" spans="1:5" ht="147" customHeight="1" x14ac:dyDescent="0.2">
      <c r="A10" s="70">
        <f>A9+1</f>
        <v>4</v>
      </c>
      <c r="B10" s="92" t="s">
        <v>1896</v>
      </c>
      <c r="C10" s="89" t="s">
        <v>1759</v>
      </c>
      <c r="D10" s="25" t="s">
        <v>1759</v>
      </c>
      <c r="E10" s="28" t="s">
        <v>1915</v>
      </c>
    </row>
    <row r="11" spans="1:5" ht="90" customHeight="1" x14ac:dyDescent="0.2">
      <c r="A11" s="70">
        <f t="shared" ref="A11:A12" si="1">A10+1</f>
        <v>5</v>
      </c>
      <c r="B11" s="92" t="s">
        <v>1908</v>
      </c>
      <c r="C11" s="89" t="s">
        <v>1759</v>
      </c>
      <c r="D11" s="25" t="s">
        <v>1759</v>
      </c>
      <c r="E11" s="28" t="s">
        <v>1916</v>
      </c>
    </row>
    <row r="12" spans="1:5" ht="141" customHeight="1" x14ac:dyDescent="0.2">
      <c r="A12" s="70">
        <f t="shared" si="1"/>
        <v>6</v>
      </c>
      <c r="B12" s="92" t="s">
        <v>1909</v>
      </c>
      <c r="C12" s="89" t="s">
        <v>1759</v>
      </c>
      <c r="D12" s="25" t="s">
        <v>1759</v>
      </c>
      <c r="E12" s="28" t="s">
        <v>1917</v>
      </c>
    </row>
    <row r="13" spans="1:5" ht="69" customHeight="1" x14ac:dyDescent="0.2">
      <c r="A13" s="70">
        <v>7</v>
      </c>
      <c r="B13" s="92" t="s">
        <v>1918</v>
      </c>
      <c r="C13" s="93" t="s">
        <v>1759</v>
      </c>
      <c r="D13" s="93" t="s">
        <v>1759</v>
      </c>
      <c r="E13" s="28" t="s">
        <v>1919</v>
      </c>
    </row>
    <row r="14" spans="1:5" ht="15" customHeight="1" thickBot="1" x14ac:dyDescent="0.25">
      <c r="A14" s="347"/>
      <c r="B14" s="347"/>
      <c r="C14" s="347"/>
      <c r="D14" s="347"/>
      <c r="E14" s="347"/>
    </row>
    <row r="15" spans="1:5" ht="24.95" customHeight="1" thickBot="1" x14ac:dyDescent="0.25">
      <c r="A15" s="90">
        <v>3</v>
      </c>
      <c r="B15" s="325" t="s">
        <v>1544</v>
      </c>
      <c r="C15" s="326"/>
      <c r="D15" s="326"/>
      <c r="E15" s="327"/>
    </row>
    <row r="16" spans="1:5" ht="30" customHeight="1" x14ac:dyDescent="0.2">
      <c r="A16" s="23" t="s">
        <v>13</v>
      </c>
      <c r="B16" s="348" t="s">
        <v>1538</v>
      </c>
      <c r="C16" s="348"/>
      <c r="D16" s="91" t="s">
        <v>1539</v>
      </c>
      <c r="E16" s="24" t="s">
        <v>1545</v>
      </c>
    </row>
    <row r="17" spans="1:5" ht="95.25" customHeight="1" x14ac:dyDescent="0.2">
      <c r="A17" s="18">
        <v>1</v>
      </c>
      <c r="B17" s="344" t="s">
        <v>1920</v>
      </c>
      <c r="C17" s="345"/>
      <c r="D17" s="76" t="s">
        <v>1934</v>
      </c>
      <c r="E17" s="30" t="s">
        <v>1959</v>
      </c>
    </row>
    <row r="18" spans="1:5" ht="118.5" customHeight="1" x14ac:dyDescent="0.2">
      <c r="A18" s="18">
        <v>2</v>
      </c>
      <c r="B18" s="344" t="s">
        <v>1897</v>
      </c>
      <c r="C18" s="345"/>
      <c r="D18" s="76" t="s">
        <v>1935</v>
      </c>
      <c r="E18" s="30" t="s">
        <v>1960</v>
      </c>
    </row>
    <row r="19" spans="1:5" ht="167.25" customHeight="1" x14ac:dyDescent="0.2">
      <c r="A19" s="18">
        <f t="shared" ref="A19:A22" si="2">1+A18</f>
        <v>3</v>
      </c>
      <c r="B19" s="344" t="s">
        <v>1921</v>
      </c>
      <c r="C19" s="345"/>
      <c r="D19" s="76" t="s">
        <v>1936</v>
      </c>
      <c r="E19" s="30" t="s">
        <v>1961</v>
      </c>
    </row>
    <row r="20" spans="1:5" ht="165" customHeight="1" x14ac:dyDescent="0.2">
      <c r="A20" s="18">
        <f t="shared" si="2"/>
        <v>4</v>
      </c>
      <c r="B20" s="344" t="s">
        <v>1921</v>
      </c>
      <c r="C20" s="345"/>
      <c r="D20" s="76" t="s">
        <v>1937</v>
      </c>
      <c r="E20" s="30" t="s">
        <v>2036</v>
      </c>
    </row>
    <row r="21" spans="1:5" ht="134.25" customHeight="1" x14ac:dyDescent="0.2">
      <c r="A21" s="18">
        <f t="shared" si="2"/>
        <v>5</v>
      </c>
      <c r="B21" s="344" t="s">
        <v>1939</v>
      </c>
      <c r="C21" s="345"/>
      <c r="D21" s="76" t="s">
        <v>1940</v>
      </c>
      <c r="E21" s="30" t="s">
        <v>2037</v>
      </c>
    </row>
    <row r="22" spans="1:5" ht="95.25" customHeight="1" x14ac:dyDescent="0.2">
      <c r="A22" s="18">
        <f t="shared" si="2"/>
        <v>6</v>
      </c>
      <c r="B22" s="344" t="s">
        <v>1922</v>
      </c>
      <c r="C22" s="345"/>
      <c r="D22" s="25" t="s">
        <v>1938</v>
      </c>
      <c r="E22" s="44" t="s">
        <v>2038</v>
      </c>
    </row>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27" customFormat="1" ht="30" customHeight="1" x14ac:dyDescent="0.2">
      <c r="B29" s="1"/>
      <c r="C29" s="1"/>
      <c r="D29" s="1"/>
      <c r="E29" s="1"/>
    </row>
    <row r="30" spans="1:5" s="27" customFormat="1" ht="30" customHeight="1" x14ac:dyDescent="0.2">
      <c r="B30" s="1"/>
      <c r="C30" s="1"/>
      <c r="D30" s="1"/>
      <c r="E30" s="1"/>
    </row>
    <row r="31" spans="1:5" s="27" customFormat="1" ht="30" customHeight="1" x14ac:dyDescent="0.2">
      <c r="B31" s="1"/>
      <c r="C31" s="1"/>
      <c r="D31" s="1"/>
      <c r="E31" s="1"/>
    </row>
    <row r="32" spans="1:5" s="27" customFormat="1" ht="30" customHeight="1" x14ac:dyDescent="0.2">
      <c r="B32" s="1"/>
      <c r="C32" s="1"/>
      <c r="D32" s="1"/>
      <c r="E32" s="1"/>
    </row>
    <row r="33" spans="2:5" s="27" customFormat="1" ht="30" customHeight="1" x14ac:dyDescent="0.2">
      <c r="B33" s="1"/>
      <c r="C33" s="1"/>
      <c r="D33" s="1"/>
      <c r="E33" s="1"/>
    </row>
  </sheetData>
  <mergeCells count="15">
    <mergeCell ref="B20:C20"/>
    <mergeCell ref="B22:C22"/>
    <mergeCell ref="B21:C21"/>
    <mergeCell ref="A14:E14"/>
    <mergeCell ref="B15:E15"/>
    <mergeCell ref="B16:C16"/>
    <mergeCell ref="B17:C17"/>
    <mergeCell ref="B18:C18"/>
    <mergeCell ref="B19:C19"/>
    <mergeCell ref="B5:E5"/>
    <mergeCell ref="A1:E1"/>
    <mergeCell ref="A2:A3"/>
    <mergeCell ref="C2:E2"/>
    <mergeCell ref="C3:E3"/>
    <mergeCell ref="A4:E4"/>
  </mergeCells>
  <pageMargins left="0.7" right="0.7" top="0.75" bottom="0.75" header="0.3" footer="0.3"/>
  <pageSetup paperSize="9" scale="59" fitToHeight="0" orientation="landscape" r:id="rId1"/>
  <rowBreaks count="1" manualBreakCount="1">
    <brk id="13"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26"/>
  <sheetViews>
    <sheetView view="pageBreakPreview" topLeftCell="C1" zoomScale="85" zoomScaleNormal="40" zoomScaleSheetLayoutView="85" workbookViewId="0">
      <selection activeCell="C2" sqref="C2:E2"/>
    </sheetView>
  </sheetViews>
  <sheetFormatPr defaultColWidth="9.140625" defaultRowHeight="15" x14ac:dyDescent="0.25"/>
  <cols>
    <col min="1" max="1" width="9.140625" style="6"/>
    <col min="2" max="2" width="77.85546875" style="6" customWidth="1"/>
    <col min="3" max="3" width="32.85546875" style="6" customWidth="1"/>
    <col min="4" max="4" width="38.7109375" style="6" customWidth="1"/>
    <col min="5" max="5" width="95.7109375" style="6" customWidth="1"/>
    <col min="6" max="6" width="9.140625" style="77"/>
    <col min="7" max="16384" width="9.140625" style="6"/>
  </cols>
  <sheetData>
    <row r="1" spans="1:5" ht="15.75" thickBot="1" x14ac:dyDescent="0.3">
      <c r="A1" s="351" t="s">
        <v>1815</v>
      </c>
      <c r="B1" s="333"/>
      <c r="C1" s="333"/>
      <c r="D1" s="333"/>
      <c r="E1" s="334"/>
    </row>
    <row r="2" spans="1:5" ht="26.25" customHeight="1" x14ac:dyDescent="0.25">
      <c r="A2" s="352">
        <v>1</v>
      </c>
      <c r="B2" s="68" t="s">
        <v>1533</v>
      </c>
      <c r="C2" s="366" t="s">
        <v>2491</v>
      </c>
      <c r="D2" s="367"/>
      <c r="E2" s="368"/>
    </row>
    <row r="3" spans="1:5" ht="27" thickBot="1" x14ac:dyDescent="0.3">
      <c r="A3" s="353"/>
      <c r="B3" s="69" t="s">
        <v>1534</v>
      </c>
      <c r="C3" s="339" t="s">
        <v>1535</v>
      </c>
      <c r="D3" s="340"/>
      <c r="E3" s="341"/>
    </row>
    <row r="4" spans="1:5" ht="15.75" thickBot="1" x14ac:dyDescent="0.3">
      <c r="A4" s="343"/>
      <c r="B4" s="343"/>
      <c r="C4" s="343"/>
      <c r="D4" s="343"/>
      <c r="E4" s="343"/>
    </row>
    <row r="5" spans="1:5" ht="15.75" thickBot="1" x14ac:dyDescent="0.3">
      <c r="A5" s="173">
        <v>2</v>
      </c>
      <c r="B5" s="325" t="s">
        <v>1536</v>
      </c>
      <c r="C5" s="326"/>
      <c r="D5" s="326"/>
      <c r="E5" s="327"/>
    </row>
    <row r="6" spans="1:5" x14ac:dyDescent="0.25">
      <c r="A6" s="15" t="s">
        <v>13</v>
      </c>
      <c r="B6" s="175" t="s">
        <v>1537</v>
      </c>
      <c r="C6" s="175" t="s">
        <v>1538</v>
      </c>
      <c r="D6" s="175" t="s">
        <v>1539</v>
      </c>
      <c r="E6" s="17" t="s">
        <v>1540</v>
      </c>
    </row>
    <row r="7" spans="1:5" ht="234.75" customHeight="1" x14ac:dyDescent="0.25">
      <c r="A7" s="29">
        <v>1</v>
      </c>
      <c r="B7" s="78" t="s">
        <v>1816</v>
      </c>
      <c r="C7" s="174" t="s">
        <v>1575</v>
      </c>
      <c r="D7" s="177" t="s">
        <v>2371</v>
      </c>
      <c r="E7" s="79" t="s">
        <v>2372</v>
      </c>
    </row>
    <row r="8" spans="1:5" ht="116.25" customHeight="1" x14ac:dyDescent="0.25">
      <c r="A8" s="29">
        <v>2</v>
      </c>
      <c r="B8" s="80" t="s">
        <v>1576</v>
      </c>
      <c r="C8" s="174" t="s">
        <v>1817</v>
      </c>
      <c r="D8" s="177" t="s">
        <v>1892</v>
      </c>
      <c r="E8" s="174" t="s">
        <v>2373</v>
      </c>
    </row>
    <row r="9" spans="1:5" ht="132.75" customHeight="1" x14ac:dyDescent="0.25">
      <c r="A9" s="29">
        <v>3</v>
      </c>
      <c r="B9" s="80" t="s">
        <v>1819</v>
      </c>
      <c r="C9" s="174" t="s">
        <v>1820</v>
      </c>
      <c r="D9" s="177" t="s">
        <v>2374</v>
      </c>
      <c r="E9" s="79" t="s">
        <v>2375</v>
      </c>
    </row>
    <row r="10" spans="1:5" ht="110.25" customHeight="1" x14ac:dyDescent="0.25">
      <c r="A10" s="29">
        <v>4</v>
      </c>
      <c r="B10" s="80" t="s">
        <v>1576</v>
      </c>
      <c r="C10" s="174" t="s">
        <v>1821</v>
      </c>
      <c r="D10" s="177" t="s">
        <v>2381</v>
      </c>
      <c r="E10" s="174" t="s">
        <v>1822</v>
      </c>
    </row>
    <row r="11" spans="1:5" ht="261.75" customHeight="1" x14ac:dyDescent="0.25">
      <c r="A11" s="29">
        <v>5</v>
      </c>
      <c r="B11" s="174" t="s">
        <v>1576</v>
      </c>
      <c r="C11" s="174" t="s">
        <v>1823</v>
      </c>
      <c r="D11" s="174" t="s">
        <v>2379</v>
      </c>
      <c r="E11" s="179" t="s">
        <v>2380</v>
      </c>
    </row>
    <row r="12" spans="1:5" ht="67.5" customHeight="1" x14ac:dyDescent="0.25">
      <c r="A12" s="29">
        <v>6</v>
      </c>
      <c r="B12" s="174" t="s">
        <v>1824</v>
      </c>
      <c r="C12" s="174" t="s">
        <v>1825</v>
      </c>
      <c r="D12" s="177" t="s">
        <v>1833</v>
      </c>
      <c r="E12" s="174" t="s">
        <v>2034</v>
      </c>
    </row>
    <row r="13" spans="1:5" ht="134.25" customHeight="1" x14ac:dyDescent="0.25">
      <c r="A13" s="81">
        <f t="shared" ref="A13:A15" si="0">A12+1</f>
        <v>7</v>
      </c>
      <c r="B13" s="80" t="s">
        <v>1826</v>
      </c>
      <c r="C13" s="174" t="s">
        <v>1759</v>
      </c>
      <c r="D13" s="177" t="s">
        <v>1759</v>
      </c>
      <c r="E13" s="174" t="s">
        <v>1827</v>
      </c>
    </row>
    <row r="14" spans="1:5" ht="69.75" customHeight="1" x14ac:dyDescent="0.25">
      <c r="A14" s="81">
        <f t="shared" si="0"/>
        <v>8</v>
      </c>
      <c r="B14" s="80" t="s">
        <v>1828</v>
      </c>
      <c r="C14" s="174" t="s">
        <v>1759</v>
      </c>
      <c r="D14" s="177" t="s">
        <v>1759</v>
      </c>
      <c r="E14" s="174" t="s">
        <v>1829</v>
      </c>
    </row>
    <row r="15" spans="1:5" ht="70.5" customHeight="1" x14ac:dyDescent="0.25">
      <c r="A15" s="81">
        <f t="shared" si="0"/>
        <v>9</v>
      </c>
      <c r="B15" s="80" t="s">
        <v>1830</v>
      </c>
      <c r="C15" s="174" t="s">
        <v>1759</v>
      </c>
      <c r="D15" s="177" t="s">
        <v>1759</v>
      </c>
      <c r="E15" s="174" t="s">
        <v>1831</v>
      </c>
    </row>
    <row r="16" spans="1:5" ht="99.75" customHeight="1" x14ac:dyDescent="0.25">
      <c r="A16" s="14">
        <v>10</v>
      </c>
      <c r="B16" s="80" t="s">
        <v>1832</v>
      </c>
      <c r="C16" s="174" t="s">
        <v>1577</v>
      </c>
      <c r="D16" s="177" t="s">
        <v>1835</v>
      </c>
      <c r="E16" s="79" t="s">
        <v>1994</v>
      </c>
    </row>
    <row r="17" spans="1:5" ht="99.75" customHeight="1" x14ac:dyDescent="0.25">
      <c r="A17" s="14">
        <v>11</v>
      </c>
      <c r="B17" s="80" t="s">
        <v>1578</v>
      </c>
      <c r="C17" s="80" t="s">
        <v>1834</v>
      </c>
      <c r="D17" s="177" t="s">
        <v>2382</v>
      </c>
      <c r="E17" s="79" t="s">
        <v>2035</v>
      </c>
    </row>
    <row r="18" spans="1:5" ht="160.5" customHeight="1" x14ac:dyDescent="0.25">
      <c r="A18" s="14">
        <v>12</v>
      </c>
      <c r="B18" s="178" t="s">
        <v>1836</v>
      </c>
      <c r="C18" s="177" t="s">
        <v>1759</v>
      </c>
      <c r="D18" s="177" t="s">
        <v>1759</v>
      </c>
      <c r="E18" s="174" t="s">
        <v>2416</v>
      </c>
    </row>
    <row r="19" spans="1:5" ht="129.75" customHeight="1" x14ac:dyDescent="0.25">
      <c r="A19" s="14">
        <v>13</v>
      </c>
      <c r="B19" s="174" t="s">
        <v>1837</v>
      </c>
      <c r="C19" s="72" t="s">
        <v>1759</v>
      </c>
      <c r="D19" s="72" t="s">
        <v>1759</v>
      </c>
      <c r="E19" s="174" t="s">
        <v>2417</v>
      </c>
    </row>
    <row r="20" spans="1:5" ht="15.75" thickBot="1" x14ac:dyDescent="0.3">
      <c r="A20" s="347"/>
      <c r="B20" s="347"/>
      <c r="C20" s="347"/>
      <c r="D20" s="347"/>
      <c r="E20" s="347"/>
    </row>
    <row r="21" spans="1:5" ht="15.75" thickBot="1" x14ac:dyDescent="0.3">
      <c r="A21" s="173">
        <v>3</v>
      </c>
      <c r="B21" s="325" t="s">
        <v>1544</v>
      </c>
      <c r="C21" s="326"/>
      <c r="D21" s="326"/>
      <c r="E21" s="327"/>
    </row>
    <row r="22" spans="1:5" x14ac:dyDescent="0.25">
      <c r="A22" s="23" t="s">
        <v>13</v>
      </c>
      <c r="B22" s="348" t="s">
        <v>1538</v>
      </c>
      <c r="C22" s="348"/>
      <c r="D22" s="175" t="s">
        <v>1539</v>
      </c>
      <c r="E22" s="24" t="s">
        <v>1545</v>
      </c>
    </row>
    <row r="23" spans="1:5" ht="55.5" customHeight="1" x14ac:dyDescent="0.25">
      <c r="A23" s="18">
        <v>1</v>
      </c>
      <c r="B23" s="344" t="s">
        <v>1838</v>
      </c>
      <c r="C23" s="345"/>
      <c r="D23" s="76" t="s">
        <v>2367</v>
      </c>
      <c r="E23" s="22" t="s">
        <v>1956</v>
      </c>
    </row>
    <row r="24" spans="1:5" ht="409.5" customHeight="1" x14ac:dyDescent="0.25">
      <c r="A24" s="70">
        <v>3</v>
      </c>
      <c r="B24" s="344" t="s">
        <v>1839</v>
      </c>
      <c r="C24" s="345"/>
      <c r="D24" s="177" t="s">
        <v>2376</v>
      </c>
      <c r="E24" s="82" t="s">
        <v>2377</v>
      </c>
    </row>
    <row r="25" spans="1:5" ht="83.25" customHeight="1" x14ac:dyDescent="0.25">
      <c r="A25" s="70">
        <v>4</v>
      </c>
      <c r="B25" s="365" t="s">
        <v>1840</v>
      </c>
      <c r="C25" s="365"/>
      <c r="D25" s="177" t="s">
        <v>1818</v>
      </c>
      <c r="E25" s="82" t="s">
        <v>2378</v>
      </c>
    </row>
    <row r="26" spans="1:5" ht="54" customHeight="1" x14ac:dyDescent="0.25">
      <c r="A26" s="70">
        <v>5</v>
      </c>
      <c r="B26" s="363" t="s">
        <v>1841</v>
      </c>
      <c r="C26" s="364"/>
      <c r="D26" s="174" t="s">
        <v>2384</v>
      </c>
      <c r="E26" s="82" t="s">
        <v>2383</v>
      </c>
    </row>
  </sheetData>
  <mergeCells count="13">
    <mergeCell ref="B5:E5"/>
    <mergeCell ref="A1:E1"/>
    <mergeCell ref="A2:A3"/>
    <mergeCell ref="C2:E2"/>
    <mergeCell ref="C3:E3"/>
    <mergeCell ref="A4:E4"/>
    <mergeCell ref="B26:C26"/>
    <mergeCell ref="A20:E20"/>
    <mergeCell ref="B21:E21"/>
    <mergeCell ref="B22:C22"/>
    <mergeCell ref="B23:C23"/>
    <mergeCell ref="B24:C24"/>
    <mergeCell ref="B25:C25"/>
  </mergeCells>
  <pageMargins left="0.70866141732283472" right="0.70866141732283472" top="0.74803149606299213" bottom="0.74803149606299213" header="0.31496062992125984" footer="0.31496062992125984"/>
  <pageSetup paperSize="9" scale="34" fitToHeight="0"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30"/>
  <sheetViews>
    <sheetView view="pageBreakPreview" zoomScale="85" zoomScaleNormal="100" zoomScaleSheetLayoutView="85" workbookViewId="0">
      <selection activeCell="C2" sqref="C2:E2"/>
    </sheetView>
  </sheetViews>
  <sheetFormatPr defaultColWidth="9.140625" defaultRowHeight="12.75" x14ac:dyDescent="0.2"/>
  <cols>
    <col min="1" max="1" width="5.85546875" style="27"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74" t="s">
        <v>1700</v>
      </c>
      <c r="B1" s="375"/>
      <c r="C1" s="375"/>
      <c r="D1" s="375"/>
      <c r="E1" s="376"/>
    </row>
    <row r="2" spans="1:5" ht="60" customHeight="1" x14ac:dyDescent="0.2">
      <c r="A2" s="377">
        <v>1</v>
      </c>
      <c r="B2" s="32" t="s">
        <v>1533</v>
      </c>
      <c r="C2" s="336" t="s">
        <v>2451</v>
      </c>
      <c r="D2" s="337"/>
      <c r="E2" s="338"/>
    </row>
    <row r="3" spans="1:5" ht="40.5" customHeight="1" thickBot="1" x14ac:dyDescent="0.25">
      <c r="A3" s="378"/>
      <c r="B3" s="33" t="s">
        <v>1534</v>
      </c>
      <c r="C3" s="379" t="s">
        <v>1726</v>
      </c>
      <c r="D3" s="380"/>
      <c r="E3" s="381"/>
    </row>
    <row r="4" spans="1:5" ht="15" customHeight="1" thickBot="1" x14ac:dyDescent="0.25">
      <c r="A4" s="382"/>
      <c r="B4" s="382"/>
      <c r="C4" s="382"/>
      <c r="D4" s="382"/>
      <c r="E4" s="382"/>
    </row>
    <row r="5" spans="1:5" ht="24.95" customHeight="1" thickBot="1" x14ac:dyDescent="0.25">
      <c r="A5" s="56">
        <v>2</v>
      </c>
      <c r="B5" s="371" t="s">
        <v>1536</v>
      </c>
      <c r="C5" s="372"/>
      <c r="D5" s="372"/>
      <c r="E5" s="373"/>
    </row>
    <row r="6" spans="1:5" ht="60.75" customHeight="1" x14ac:dyDescent="0.2">
      <c r="A6" s="34" t="s">
        <v>13</v>
      </c>
      <c r="B6" s="35" t="s">
        <v>1537</v>
      </c>
      <c r="C6" s="35" t="s">
        <v>1538</v>
      </c>
      <c r="D6" s="35" t="s">
        <v>1539</v>
      </c>
      <c r="E6" s="36" t="s">
        <v>1540</v>
      </c>
    </row>
    <row r="7" spans="1:5" ht="134.25" customHeight="1" x14ac:dyDescent="0.2">
      <c r="A7" s="37">
        <v>1</v>
      </c>
      <c r="B7" s="54" t="s">
        <v>1579</v>
      </c>
      <c r="C7" s="54" t="s">
        <v>1580</v>
      </c>
      <c r="D7" s="52" t="s">
        <v>1941</v>
      </c>
      <c r="E7" s="54" t="s">
        <v>1944</v>
      </c>
    </row>
    <row r="8" spans="1:5" ht="156" customHeight="1" x14ac:dyDescent="0.2">
      <c r="A8" s="37">
        <f t="shared" ref="A8" si="0">A7+1</f>
        <v>2</v>
      </c>
      <c r="B8" s="54" t="s">
        <v>1607</v>
      </c>
      <c r="C8" s="54" t="s">
        <v>1575</v>
      </c>
      <c r="D8" s="52" t="s">
        <v>1942</v>
      </c>
      <c r="E8" s="92" t="s">
        <v>2018</v>
      </c>
    </row>
    <row r="9" spans="1:5" ht="113.25" customHeight="1" x14ac:dyDescent="0.2">
      <c r="A9" s="388">
        <v>3</v>
      </c>
      <c r="B9" s="370" t="s">
        <v>1581</v>
      </c>
      <c r="C9" s="383" t="s">
        <v>1582</v>
      </c>
      <c r="D9" s="369" t="s">
        <v>1588</v>
      </c>
      <c r="E9" s="370" t="s">
        <v>2017</v>
      </c>
    </row>
    <row r="10" spans="1:5" ht="104.25" customHeight="1" x14ac:dyDescent="0.2">
      <c r="A10" s="389"/>
      <c r="B10" s="370"/>
      <c r="C10" s="384"/>
      <c r="D10" s="346"/>
      <c r="E10" s="370"/>
    </row>
    <row r="11" spans="1:5" s="115" customFormat="1" ht="114.75" customHeight="1" x14ac:dyDescent="0.2">
      <c r="A11" s="389"/>
      <c r="B11" s="116" t="s">
        <v>1584</v>
      </c>
      <c r="C11" s="384"/>
      <c r="D11" s="25" t="s">
        <v>1946</v>
      </c>
      <c r="E11" s="71" t="s">
        <v>1945</v>
      </c>
    </row>
    <row r="12" spans="1:5" s="115" customFormat="1" ht="88.5" customHeight="1" x14ac:dyDescent="0.2">
      <c r="A12" s="390"/>
      <c r="B12" s="117" t="s">
        <v>1947</v>
      </c>
      <c r="C12" s="385"/>
      <c r="D12" s="25" t="s">
        <v>1948</v>
      </c>
      <c r="E12" s="118" t="s">
        <v>1949</v>
      </c>
    </row>
    <row r="13" spans="1:5" ht="124.5" customHeight="1" x14ac:dyDescent="0.2">
      <c r="A13" s="37">
        <v>4</v>
      </c>
      <c r="B13" s="38" t="s">
        <v>1585</v>
      </c>
      <c r="C13" s="54" t="s">
        <v>1608</v>
      </c>
      <c r="D13" s="52" t="s">
        <v>1606</v>
      </c>
      <c r="E13" s="54" t="s">
        <v>1950</v>
      </c>
    </row>
    <row r="14" spans="1:5" ht="168.75" customHeight="1" x14ac:dyDescent="0.2">
      <c r="A14" s="37">
        <v>5</v>
      </c>
      <c r="B14" s="38" t="s">
        <v>1586</v>
      </c>
      <c r="C14" s="54" t="s">
        <v>1609</v>
      </c>
      <c r="D14" s="52" t="s">
        <v>1952</v>
      </c>
      <c r="E14" s="54" t="s">
        <v>1951</v>
      </c>
    </row>
    <row r="15" spans="1:5" ht="23.25" customHeight="1" thickBot="1" x14ac:dyDescent="0.25">
      <c r="A15" s="45"/>
      <c r="B15" s="39"/>
    </row>
    <row r="16" spans="1:5" ht="62.25" customHeight="1" thickBot="1" x14ac:dyDescent="0.25">
      <c r="A16" s="56"/>
      <c r="B16" s="371" t="s">
        <v>1544</v>
      </c>
      <c r="C16" s="372"/>
      <c r="D16" s="372"/>
      <c r="E16" s="373"/>
    </row>
    <row r="17" spans="1:5" ht="30" customHeight="1" x14ac:dyDescent="0.2">
      <c r="A17" s="34" t="s">
        <v>13</v>
      </c>
      <c r="B17" s="386" t="s">
        <v>1538</v>
      </c>
      <c r="C17" s="387"/>
      <c r="D17" s="35" t="s">
        <v>1539</v>
      </c>
      <c r="E17" s="36" t="s">
        <v>1545</v>
      </c>
    </row>
    <row r="18" spans="1:5" ht="67.5" customHeight="1" x14ac:dyDescent="0.2">
      <c r="A18" s="40">
        <v>1</v>
      </c>
      <c r="B18" s="344" t="s">
        <v>1587</v>
      </c>
      <c r="C18" s="345"/>
      <c r="D18" s="41" t="s">
        <v>1894</v>
      </c>
      <c r="E18" s="22" t="s">
        <v>1953</v>
      </c>
    </row>
    <row r="19" spans="1:5" ht="129" customHeight="1" x14ac:dyDescent="0.2">
      <c r="A19" s="40">
        <v>2</v>
      </c>
      <c r="B19" s="344" t="s">
        <v>1589</v>
      </c>
      <c r="C19" s="345"/>
      <c r="D19" s="50" t="s">
        <v>1943</v>
      </c>
      <c r="E19" s="22" t="s">
        <v>1954</v>
      </c>
    </row>
    <row r="20" spans="1:5" ht="57.75" customHeight="1" x14ac:dyDescent="0.2">
      <c r="A20" s="40">
        <v>3</v>
      </c>
      <c r="B20" s="344" t="s">
        <v>1590</v>
      </c>
      <c r="C20" s="345"/>
      <c r="D20" s="50" t="s">
        <v>1583</v>
      </c>
      <c r="E20" s="28" t="s">
        <v>1955</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27" customFormat="1" ht="30" customHeight="1" x14ac:dyDescent="0.2">
      <c r="B29" s="1"/>
      <c r="C29" s="1"/>
      <c r="D29" s="1"/>
      <c r="E29" s="1"/>
    </row>
    <row r="30" spans="1:5" s="27" customFormat="1" ht="30" customHeight="1" x14ac:dyDescent="0.2">
      <c r="B30" s="1"/>
      <c r="C30" s="1"/>
      <c r="D30" s="1"/>
      <c r="E30" s="1"/>
    </row>
  </sheetData>
  <mergeCells count="16">
    <mergeCell ref="B17:C17"/>
    <mergeCell ref="B18:C18"/>
    <mergeCell ref="B19:C19"/>
    <mergeCell ref="B20:C20"/>
    <mergeCell ref="A9:A12"/>
    <mergeCell ref="B9:B10"/>
    <mergeCell ref="D9:D10"/>
    <mergeCell ref="E9:E10"/>
    <mergeCell ref="B16:E16"/>
    <mergeCell ref="A1:E1"/>
    <mergeCell ref="A2:A3"/>
    <mergeCell ref="C2:E2"/>
    <mergeCell ref="C3:E3"/>
    <mergeCell ref="A4:E4"/>
    <mergeCell ref="B5:E5"/>
    <mergeCell ref="C9:C12"/>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zoomScaleNormal="100" zoomScaleSheetLayoutView="100" workbookViewId="0">
      <selection activeCell="C2" sqref="C2:E2"/>
    </sheetView>
  </sheetViews>
  <sheetFormatPr defaultColWidth="9.140625" defaultRowHeight="12.75" x14ac:dyDescent="0.2"/>
  <cols>
    <col min="1" max="1" width="5.85546875" style="27"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74" t="s">
        <v>1701</v>
      </c>
      <c r="B1" s="375"/>
      <c r="C1" s="375"/>
      <c r="D1" s="375"/>
      <c r="E1" s="376"/>
    </row>
    <row r="2" spans="1:5" ht="60" customHeight="1" x14ac:dyDescent="0.2">
      <c r="A2" s="377">
        <v>1</v>
      </c>
      <c r="B2" s="32" t="s">
        <v>1533</v>
      </c>
      <c r="C2" s="336" t="s">
        <v>2451</v>
      </c>
      <c r="D2" s="337"/>
      <c r="E2" s="338"/>
    </row>
    <row r="3" spans="1:5" ht="40.5" customHeight="1" thickBot="1" x14ac:dyDescent="0.25">
      <c r="A3" s="378"/>
      <c r="B3" s="33" t="s">
        <v>1534</v>
      </c>
      <c r="C3" s="379" t="s">
        <v>1726</v>
      </c>
      <c r="D3" s="380"/>
      <c r="E3" s="381"/>
    </row>
    <row r="4" spans="1:5" ht="15" customHeight="1" thickBot="1" x14ac:dyDescent="0.25">
      <c r="A4" s="382"/>
      <c r="B4" s="382"/>
      <c r="C4" s="382"/>
      <c r="D4" s="382"/>
      <c r="E4" s="382"/>
    </row>
    <row r="5" spans="1:5" ht="24.95" customHeight="1" thickBot="1" x14ac:dyDescent="0.25">
      <c r="A5" s="42">
        <v>2</v>
      </c>
      <c r="B5" s="371" t="s">
        <v>1536</v>
      </c>
      <c r="C5" s="372"/>
      <c r="D5" s="372"/>
      <c r="E5" s="373"/>
    </row>
    <row r="6" spans="1:5" ht="60.75" customHeight="1" x14ac:dyDescent="0.2">
      <c r="A6" s="34" t="s">
        <v>13</v>
      </c>
      <c r="B6" s="35" t="s">
        <v>1537</v>
      </c>
      <c r="C6" s="35" t="s">
        <v>1538</v>
      </c>
      <c r="D6" s="35" t="s">
        <v>1539</v>
      </c>
      <c r="E6" s="36" t="s">
        <v>1540</v>
      </c>
    </row>
    <row r="7" spans="1:5" ht="83.25" customHeight="1" x14ac:dyDescent="0.2">
      <c r="A7" s="37">
        <v>1</v>
      </c>
      <c r="B7" s="54" t="s">
        <v>1565</v>
      </c>
      <c r="C7" s="54" t="s">
        <v>1566</v>
      </c>
      <c r="D7" s="52" t="s">
        <v>1702</v>
      </c>
      <c r="E7" s="43" t="s">
        <v>1967</v>
      </c>
    </row>
    <row r="8" spans="1:5" ht="51" x14ac:dyDescent="0.2">
      <c r="A8" s="37">
        <v>2</v>
      </c>
      <c r="B8" s="54" t="s">
        <v>1567</v>
      </c>
      <c r="C8" s="54" t="s">
        <v>1568</v>
      </c>
      <c r="D8" s="52" t="s">
        <v>1703</v>
      </c>
      <c r="E8" s="43" t="s">
        <v>1968</v>
      </c>
    </row>
    <row r="9" spans="1:5" ht="51" x14ac:dyDescent="0.2">
      <c r="A9" s="37">
        <v>3</v>
      </c>
      <c r="B9" s="54" t="s">
        <v>1567</v>
      </c>
      <c r="C9" s="54" t="s">
        <v>1569</v>
      </c>
      <c r="D9" s="52" t="s">
        <v>1975</v>
      </c>
      <c r="E9" s="43" t="s">
        <v>1969</v>
      </c>
    </row>
    <row r="10" spans="1:5" ht="51" x14ac:dyDescent="0.2">
      <c r="A10" s="37">
        <v>4</v>
      </c>
      <c r="B10" s="54" t="s">
        <v>1567</v>
      </c>
      <c r="C10" s="54" t="s">
        <v>1570</v>
      </c>
      <c r="D10" s="52" t="s">
        <v>1974</v>
      </c>
      <c r="E10" s="43" t="s">
        <v>1970</v>
      </c>
    </row>
    <row r="11" spans="1:5" ht="54.75" customHeight="1" x14ac:dyDescent="0.2">
      <c r="A11" s="37">
        <v>5</v>
      </c>
      <c r="B11" s="54" t="s">
        <v>1567</v>
      </c>
      <c r="C11" s="54" t="s">
        <v>1571</v>
      </c>
      <c r="D11" s="52" t="s">
        <v>1973</v>
      </c>
      <c r="E11" s="43" t="s">
        <v>1971</v>
      </c>
    </row>
    <row r="12" spans="1:5" ht="150" x14ac:dyDescent="0.2">
      <c r="A12" s="37">
        <v>6</v>
      </c>
      <c r="B12" s="54" t="s">
        <v>1704</v>
      </c>
      <c r="C12" s="54" t="s">
        <v>1591</v>
      </c>
      <c r="D12" s="52" t="s">
        <v>1972</v>
      </c>
      <c r="E12" s="43" t="s">
        <v>1976</v>
      </c>
    </row>
    <row r="13" spans="1:5" ht="72.75" customHeight="1" x14ac:dyDescent="0.2">
      <c r="A13" s="37">
        <v>7</v>
      </c>
      <c r="B13" s="54" t="s">
        <v>1592</v>
      </c>
      <c r="C13" s="54" t="s">
        <v>1593</v>
      </c>
      <c r="D13" s="52" t="s">
        <v>1977</v>
      </c>
      <c r="E13" s="43" t="s">
        <v>1993</v>
      </c>
    </row>
    <row r="14" spans="1:5" ht="72.75" customHeight="1" x14ac:dyDescent="0.2">
      <c r="A14" s="37">
        <v>8</v>
      </c>
      <c r="B14" s="54" t="s">
        <v>1592</v>
      </c>
      <c r="C14" s="54" t="s">
        <v>1593</v>
      </c>
      <c r="D14" s="52" t="s">
        <v>1978</v>
      </c>
      <c r="E14" s="43" t="s">
        <v>2000</v>
      </c>
    </row>
    <row r="15" spans="1:5" ht="72.75" customHeight="1" x14ac:dyDescent="0.2">
      <c r="A15" s="37">
        <v>9</v>
      </c>
      <c r="B15" s="54" t="s">
        <v>1594</v>
      </c>
      <c r="C15" s="54" t="s">
        <v>1577</v>
      </c>
      <c r="D15" s="25" t="s">
        <v>1979</v>
      </c>
      <c r="E15" s="31" t="s">
        <v>1994</v>
      </c>
    </row>
    <row r="16" spans="1:5" ht="95.25" customHeight="1" x14ac:dyDescent="0.2">
      <c r="A16" s="37">
        <v>10</v>
      </c>
      <c r="B16" s="54" t="s">
        <v>1578</v>
      </c>
      <c r="C16" s="54" t="s">
        <v>1595</v>
      </c>
      <c r="D16" s="52" t="s">
        <v>1980</v>
      </c>
      <c r="E16" s="43" t="s">
        <v>1995</v>
      </c>
    </row>
    <row r="17" spans="1:5" ht="104.25" customHeight="1" x14ac:dyDescent="0.2">
      <c r="A17" s="37">
        <v>11</v>
      </c>
      <c r="B17" s="54" t="s">
        <v>1576</v>
      </c>
      <c r="C17" s="54" t="s">
        <v>1596</v>
      </c>
      <c r="D17" s="52" t="s">
        <v>1981</v>
      </c>
      <c r="E17" s="43" t="s">
        <v>1996</v>
      </c>
    </row>
    <row r="18" spans="1:5" ht="64.5" customHeight="1" x14ac:dyDescent="0.2">
      <c r="A18" s="37">
        <v>12</v>
      </c>
      <c r="B18" s="54" t="s">
        <v>1597</v>
      </c>
      <c r="C18" s="54" t="s">
        <v>1572</v>
      </c>
      <c r="D18" s="52" t="s">
        <v>1982</v>
      </c>
      <c r="E18" s="43" t="s">
        <v>1997</v>
      </c>
    </row>
    <row r="19" spans="1:5" ht="146.25" customHeight="1" x14ac:dyDescent="0.2">
      <c r="A19" s="37">
        <v>13</v>
      </c>
      <c r="B19" s="54" t="s">
        <v>1705</v>
      </c>
      <c r="C19" s="54" t="s">
        <v>1598</v>
      </c>
      <c r="D19" s="52" t="s">
        <v>1983</v>
      </c>
      <c r="E19" s="43" t="s">
        <v>1998</v>
      </c>
    </row>
    <row r="20" spans="1:5" ht="87.75" customHeight="1" x14ac:dyDescent="0.2">
      <c r="A20" s="37">
        <v>14</v>
      </c>
      <c r="B20" s="54" t="s">
        <v>1706</v>
      </c>
      <c r="C20" s="54" t="s">
        <v>1598</v>
      </c>
      <c r="D20" s="52" t="s">
        <v>1984</v>
      </c>
      <c r="E20" s="43" t="s">
        <v>1999</v>
      </c>
    </row>
    <row r="21" spans="1:5" ht="144" customHeight="1" x14ac:dyDescent="0.2">
      <c r="A21" s="37">
        <v>15</v>
      </c>
      <c r="B21" s="54" t="s">
        <v>1599</v>
      </c>
      <c r="C21" s="54" t="s">
        <v>1598</v>
      </c>
      <c r="D21" s="52" t="s">
        <v>1985</v>
      </c>
      <c r="E21" s="43" t="s">
        <v>2001</v>
      </c>
    </row>
    <row r="22" spans="1:5" ht="155.25" customHeight="1" x14ac:dyDescent="0.2">
      <c r="A22" s="37">
        <v>16</v>
      </c>
      <c r="B22" s="47" t="s">
        <v>1707</v>
      </c>
      <c r="C22" s="53" t="s">
        <v>1708</v>
      </c>
      <c r="D22" s="52" t="s">
        <v>1986</v>
      </c>
      <c r="E22" s="108" t="s">
        <v>2002</v>
      </c>
    </row>
    <row r="23" spans="1:5" ht="144" customHeight="1" x14ac:dyDescent="0.2">
      <c r="A23" s="37">
        <v>17</v>
      </c>
      <c r="B23" s="54" t="s">
        <v>1709</v>
      </c>
      <c r="C23" s="47" t="s">
        <v>1710</v>
      </c>
      <c r="D23" s="52" t="s">
        <v>1987</v>
      </c>
      <c r="E23" s="31" t="s">
        <v>2003</v>
      </c>
    </row>
    <row r="24" spans="1:5" ht="108.75" customHeight="1" x14ac:dyDescent="0.2">
      <c r="A24" s="37">
        <v>18</v>
      </c>
      <c r="B24" s="54" t="s">
        <v>1576</v>
      </c>
      <c r="C24" s="54" t="s">
        <v>1600</v>
      </c>
      <c r="D24" s="52" t="s">
        <v>1988</v>
      </c>
      <c r="E24" s="43" t="s">
        <v>2004</v>
      </c>
    </row>
    <row r="25" spans="1:5" ht="51" x14ac:dyDescent="0.2">
      <c r="A25" s="37">
        <v>19</v>
      </c>
      <c r="B25" s="54" t="s">
        <v>1601</v>
      </c>
      <c r="C25" s="54" t="s">
        <v>1602</v>
      </c>
      <c r="D25" s="52" t="s">
        <v>1989</v>
      </c>
      <c r="E25" s="43" t="s">
        <v>2005</v>
      </c>
    </row>
    <row r="26" spans="1:5" ht="63.75" x14ac:dyDescent="0.2">
      <c r="A26" s="37">
        <v>20</v>
      </c>
      <c r="B26" s="54" t="s">
        <v>1603</v>
      </c>
      <c r="C26" s="54" t="s">
        <v>1604</v>
      </c>
      <c r="D26" s="52" t="s">
        <v>1990</v>
      </c>
      <c r="E26" s="43" t="s">
        <v>2006</v>
      </c>
    </row>
    <row r="27" spans="1:5" ht="81.75" x14ac:dyDescent="0.2">
      <c r="A27" s="37">
        <v>21</v>
      </c>
      <c r="B27" s="55" t="s">
        <v>1711</v>
      </c>
      <c r="C27" s="48" t="s">
        <v>1712</v>
      </c>
      <c r="D27" s="52" t="s">
        <v>1713</v>
      </c>
      <c r="E27" s="55" t="s">
        <v>2007</v>
      </c>
    </row>
    <row r="28" spans="1:5" ht="15" customHeight="1" thickBot="1" x14ac:dyDescent="0.25">
      <c r="A28" s="347"/>
      <c r="B28" s="347"/>
      <c r="C28" s="347"/>
      <c r="D28" s="347"/>
      <c r="E28" s="347"/>
    </row>
    <row r="29" spans="1:5" ht="24.95" customHeight="1" thickBot="1" x14ac:dyDescent="0.25">
      <c r="A29" s="56">
        <v>3</v>
      </c>
      <c r="B29" s="371" t="s">
        <v>1544</v>
      </c>
      <c r="C29" s="372"/>
      <c r="D29" s="372"/>
      <c r="E29" s="373"/>
    </row>
    <row r="30" spans="1:5" ht="30" customHeight="1" x14ac:dyDescent="0.2">
      <c r="A30" s="34" t="s">
        <v>13</v>
      </c>
      <c r="B30" s="386" t="s">
        <v>1538</v>
      </c>
      <c r="C30" s="387"/>
      <c r="D30" s="35" t="s">
        <v>1539</v>
      </c>
      <c r="E30" s="36" t="s">
        <v>1545</v>
      </c>
    </row>
    <row r="31" spans="1:5" ht="55.5" customHeight="1" x14ac:dyDescent="0.2">
      <c r="A31" s="40">
        <v>1</v>
      </c>
      <c r="B31" s="391" t="s">
        <v>1605</v>
      </c>
      <c r="C31" s="393"/>
      <c r="D31" s="21" t="s">
        <v>1991</v>
      </c>
      <c r="E31" s="30" t="s">
        <v>2008</v>
      </c>
    </row>
    <row r="32" spans="1:5" ht="52.5" customHeight="1" x14ac:dyDescent="0.2">
      <c r="A32" s="40">
        <v>2</v>
      </c>
      <c r="B32" s="391" t="s">
        <v>1714</v>
      </c>
      <c r="C32" s="392"/>
      <c r="D32" s="21" t="s">
        <v>1992</v>
      </c>
      <c r="E32" s="30" t="s">
        <v>2009</v>
      </c>
    </row>
    <row r="33" spans="1:5" ht="63.75" x14ac:dyDescent="0.2">
      <c r="A33" s="40">
        <v>3</v>
      </c>
      <c r="B33" s="391" t="s">
        <v>1573</v>
      </c>
      <c r="C33" s="393"/>
      <c r="D33" s="21" t="s">
        <v>2012</v>
      </c>
      <c r="E33" s="30" t="s">
        <v>2010</v>
      </c>
    </row>
    <row r="34" spans="1:5" ht="83.25" customHeight="1" x14ac:dyDescent="0.2">
      <c r="A34" s="29">
        <v>4</v>
      </c>
      <c r="B34" s="391" t="s">
        <v>1574</v>
      </c>
      <c r="C34" s="392"/>
      <c r="D34" s="52" t="s">
        <v>2013</v>
      </c>
      <c r="E34" s="44" t="s">
        <v>2011</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row r="41" spans="1:5" ht="30" customHeight="1" x14ac:dyDescent="0.2"/>
    <row r="42" spans="1:5" ht="30" customHeight="1" x14ac:dyDescent="0.2"/>
    <row r="43" spans="1:5" ht="30" customHeight="1" x14ac:dyDescent="0.2"/>
    <row r="44" spans="1:5" s="27" customFormat="1" ht="30" customHeight="1" x14ac:dyDescent="0.2">
      <c r="B44" s="1"/>
      <c r="C44" s="1"/>
      <c r="D44" s="1"/>
      <c r="E44" s="1"/>
    </row>
    <row r="45" spans="1:5" s="27" customFormat="1" ht="30" customHeight="1" x14ac:dyDescent="0.2">
      <c r="B45" s="1"/>
      <c r="C45" s="1"/>
      <c r="D45" s="1"/>
      <c r="E45" s="1"/>
    </row>
  </sheetData>
  <mergeCells count="13">
    <mergeCell ref="B34:C34"/>
    <mergeCell ref="A28:E28"/>
    <mergeCell ref="B29:E29"/>
    <mergeCell ref="B30:C30"/>
    <mergeCell ref="B31:C31"/>
    <mergeCell ref="B32:C32"/>
    <mergeCell ref="B33:C33"/>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rowBreaks count="1" manualBreakCount="1">
    <brk id="2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27</vt:i4>
      </vt:variant>
    </vt:vector>
  </HeadingPairs>
  <TitlesOfParts>
    <vt:vector size="48" baseType="lpstr">
      <vt:lpstr>Informacje ogólne</vt:lpstr>
      <vt:lpstr>Kryteria horyzontalne</vt:lpstr>
      <vt:lpstr>Kryteria dla 9.1 dodat.formalne</vt:lpstr>
      <vt:lpstr>Kryteria dla 9.1 meryt. I stop.</vt:lpstr>
      <vt:lpstr>Kryteria 9.1 nowe CU</vt:lpstr>
      <vt:lpstr>Kryteria dla 9.1 lądowiska</vt:lpstr>
      <vt:lpstr>Kryteria dla 9.1 nowe SOR</vt:lpstr>
      <vt:lpstr>Kryteria dla 9.2-dod.form</vt:lpstr>
      <vt:lpstr>Kryteria dla 9.2 mer bez psych</vt:lpstr>
      <vt:lpstr>Kryteria dla 9.2 ch.nowotw</vt:lpstr>
      <vt:lpstr>Kryteria dla 9.2 prokreacja</vt:lpstr>
      <vt:lpstr>POIiŚ.9.P.97</vt:lpstr>
      <vt:lpstr>POIiŚ.9.P.98</vt:lpstr>
      <vt:lpstr>POIiŚ.9.P.99</vt:lpstr>
      <vt:lpstr>POIiŚ.9.P.100</vt:lpstr>
      <vt:lpstr>POIiŚ.9.P.101</vt:lpstr>
      <vt:lpstr>POIiŚ.9.P.102</vt:lpstr>
      <vt:lpstr>POIiŚ.9.P.103</vt:lpstr>
      <vt:lpstr>POIiŚ.9.P.105</vt:lpstr>
      <vt:lpstr>Planowane działania</vt:lpstr>
      <vt:lpstr>ZAŁ. 1</vt:lpstr>
      <vt:lpstr>POIiŚ.9.P.100!_FilterDatabase_0</vt:lpstr>
      <vt:lpstr>POIiŚ.9.P.100!_FiltrujBazeDanych</vt:lpstr>
      <vt:lpstr>'Kryteria dla 9.2-dod.form'!_ftn1</vt:lpstr>
      <vt:lpstr>'Kryteria dla 9.2-dod.form'!_ftn2</vt:lpstr>
      <vt:lpstr>'Kryteria dla 9.2-dod.form'!_ftn3</vt:lpstr>
      <vt:lpstr>'Kryteria dla 9.2-dod.form'!_ftnref1</vt:lpstr>
      <vt:lpstr>'Informacje ogólne'!Obszar_wydruku</vt:lpstr>
      <vt:lpstr>'Kryteria 9.1 nowe CU'!Obszar_wydruku</vt:lpstr>
      <vt:lpstr>'Kryteria dla 9.1 dodat.formalne'!Obszar_wydruku</vt:lpstr>
      <vt:lpstr>'Kryteria dla 9.1 lądowiska'!Obszar_wydruku</vt:lpstr>
      <vt:lpstr>'Kryteria dla 9.1 meryt. I stop.'!Obszar_wydruku</vt:lpstr>
      <vt:lpstr>'Kryteria dla 9.1 nowe SOR'!Obszar_wydruku</vt:lpstr>
      <vt:lpstr>'Kryteria dla 9.2 ch.nowotw'!Obszar_wydruku</vt:lpstr>
      <vt:lpstr>'Kryteria dla 9.2 mer bez psych'!Obszar_wydruku</vt:lpstr>
      <vt:lpstr>'Kryteria dla 9.2-dod.form'!Obszar_wydruku</vt:lpstr>
      <vt:lpstr>'Kryteria horyzontalne'!Obszar_wydruku</vt:lpstr>
      <vt:lpstr>'Planowane działania'!Obszar_wydruku</vt:lpstr>
      <vt:lpstr>POIiŚ.9.P.100!Obszar_wydruku</vt:lpstr>
      <vt:lpstr>POIiŚ.9.P.101!Obszar_wydruku</vt:lpstr>
      <vt:lpstr>POIiŚ.9.P.102!Obszar_wydruku</vt:lpstr>
      <vt:lpstr>POIiŚ.9.P.103!Obszar_wydruku</vt:lpstr>
      <vt:lpstr>POIiŚ.9.P.105!Obszar_wydruku</vt:lpstr>
      <vt:lpstr>POIiŚ.9.P.97!Obszar_wydruku</vt:lpstr>
      <vt:lpstr>POIiŚ.9.P.99!Obszar_wydruku</vt:lpstr>
      <vt:lpstr>'ZAŁ. 1'!Obszar_wydruku</vt:lpstr>
      <vt:lpstr>PI</vt:lpstr>
      <vt:lpstr>skroty_PI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Goławska Anna</cp:lastModifiedBy>
  <cp:lastPrinted>2017-10-30T10:41:14Z</cp:lastPrinted>
  <dcterms:created xsi:type="dcterms:W3CDTF">2016-03-29T09:23:06Z</dcterms:created>
  <dcterms:modified xsi:type="dcterms:W3CDTF">2017-11-21T16:01:13Z</dcterms:modified>
</cp:coreProperties>
</file>